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894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Nam</author>
  </authors>
  <commentList>
    <comment ref="K124" authorId="0">
      <text>
        <r>
          <rPr>
            <b/>
            <sz val="9"/>
            <rFont val="Tahoma"/>
            <family val="2"/>
          </rPr>
          <t>Nam: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<sst xmlns="http://schemas.openxmlformats.org/spreadsheetml/2006/main" count="539" uniqueCount="260">
  <si>
    <t>Наименование блюд</t>
  </si>
  <si>
    <t>Выход, г</t>
  </si>
  <si>
    <t>Белки, г</t>
  </si>
  <si>
    <t>Жиры, г</t>
  </si>
  <si>
    <t>ЭЦ, ккал</t>
  </si>
  <si>
    <t>Углев., г</t>
  </si>
  <si>
    <t>Завтрак</t>
  </si>
  <si>
    <t>Хлеб пшеничный</t>
  </si>
  <si>
    <t>Обед</t>
  </si>
  <si>
    <t>50/4</t>
  </si>
  <si>
    <t>Пюре картофельное</t>
  </si>
  <si>
    <t>Хлеб ржаной</t>
  </si>
  <si>
    <t>Полдник</t>
  </si>
  <si>
    <t>Молоко</t>
  </si>
  <si>
    <t>Итого за день:</t>
  </si>
  <si>
    <t>150/3</t>
  </si>
  <si>
    <t>200/4</t>
  </si>
  <si>
    <t>Кофейный напиток с молоком</t>
  </si>
  <si>
    <t>Бутерброд с маслом</t>
  </si>
  <si>
    <t>Кисель из свежих плодов</t>
  </si>
  <si>
    <t>Кефир</t>
  </si>
  <si>
    <t>Какао с молоком</t>
  </si>
  <si>
    <t>Макаронные изделия отварные</t>
  </si>
  <si>
    <t>Колбаса отварная</t>
  </si>
  <si>
    <t>Каша вязкая гречневая</t>
  </si>
  <si>
    <t>Фрикадельки рыбные</t>
  </si>
  <si>
    <t>Итого за 1 детодень:</t>
  </si>
  <si>
    <t>Макароны с сыром</t>
  </si>
  <si>
    <t>Компот из свежих плодов</t>
  </si>
  <si>
    <t>Сыр (порционно)</t>
  </si>
  <si>
    <t>Итого за 10 дней:</t>
  </si>
  <si>
    <t>150/10</t>
  </si>
  <si>
    <t>1- й день 1-ая неделя</t>
  </si>
  <si>
    <t>2- й день 1-ая неделя</t>
  </si>
  <si>
    <t>3- й день 1-ая неделя</t>
  </si>
  <si>
    <t>4- й день 1-ая неделя</t>
  </si>
  <si>
    <t>5- й день 1-ая неделя</t>
  </si>
  <si>
    <t>1- й день 2-ая неделя</t>
  </si>
  <si>
    <t>2- й день 2-ая неделя</t>
  </si>
  <si>
    <t>3- й день 2-ая неделя</t>
  </si>
  <si>
    <t>4- й день 2-ая неделя</t>
  </si>
  <si>
    <t>5- й день 2-ая неделя</t>
  </si>
  <si>
    <t>200/50</t>
  </si>
  <si>
    <t>150/4</t>
  </si>
  <si>
    <t>Рекомендуемый домашний ужин</t>
  </si>
  <si>
    <t>Голубцы с говядиной и рисом</t>
  </si>
  <si>
    <t>Кисель из клюквы</t>
  </si>
  <si>
    <t>120/4</t>
  </si>
  <si>
    <t xml:space="preserve">Чай с молоком </t>
  </si>
  <si>
    <t>Печень, тушенная в соусе</t>
  </si>
  <si>
    <t>Суфле из картофеля и моркови</t>
  </si>
  <si>
    <t>Пудинг из тыквы и яблок с маслом слив.</t>
  </si>
  <si>
    <t>120/3</t>
  </si>
  <si>
    <t>150/5</t>
  </si>
  <si>
    <t>Тефтели рыбные</t>
  </si>
  <si>
    <t>60/40</t>
  </si>
  <si>
    <t>Каша вязкая рисовая</t>
  </si>
  <si>
    <t>Суфле творожное</t>
  </si>
  <si>
    <t>Котлеты морковные со сметаной</t>
  </si>
  <si>
    <t>150/15</t>
  </si>
  <si>
    <t>100/10</t>
  </si>
  <si>
    <t>Макаронник с печенью с соусом молоч.</t>
  </si>
  <si>
    <t>150/40</t>
  </si>
  <si>
    <t>Оладьи с творогом и повидлом</t>
  </si>
  <si>
    <t>70/10</t>
  </si>
  <si>
    <t>Запеканка овощная с маслом</t>
  </si>
  <si>
    <t>200/5</t>
  </si>
  <si>
    <t>Кисель из малинового варенья</t>
  </si>
  <si>
    <t>Рекомендуемое меню выходного дня</t>
  </si>
  <si>
    <t>Суббота</t>
  </si>
  <si>
    <t>Чай с сахаром</t>
  </si>
  <si>
    <t>6- й день 1-ая неделя</t>
  </si>
  <si>
    <t xml:space="preserve">Ужин </t>
  </si>
  <si>
    <t>Пудинг рыбный</t>
  </si>
  <si>
    <t>7- й день 1-ая неделя</t>
  </si>
  <si>
    <t>Пудинг из творога (запеченный) со сметаной</t>
  </si>
  <si>
    <t>Салат "Витаминный"</t>
  </si>
  <si>
    <t>Воскресенье</t>
  </si>
  <si>
    <t>6- й день 2-ая неделя</t>
  </si>
  <si>
    <t>Кисель клюквенный</t>
  </si>
  <si>
    <t>7- й день 2-ая неделя</t>
  </si>
  <si>
    <t>Салат из овощей с морской капустой</t>
  </si>
  <si>
    <t xml:space="preserve">Голубцы любительские </t>
  </si>
  <si>
    <t>Кефир (или молоко)</t>
  </si>
  <si>
    <t xml:space="preserve">Сок </t>
  </si>
  <si>
    <t>Шницель из говядины</t>
  </si>
  <si>
    <t>Сок</t>
  </si>
  <si>
    <t>Рыба, запеч. в сметане с морковью и овощ.</t>
  </si>
  <si>
    <t>142/8</t>
  </si>
  <si>
    <t>190/10</t>
  </si>
  <si>
    <t>Жаркое по домашнему из филе птицы</t>
  </si>
  <si>
    <t xml:space="preserve">Крендель сахарный </t>
  </si>
  <si>
    <t>Чай с сахаром(в2)</t>
  </si>
  <si>
    <t>Овощи соленые(порционно)</t>
  </si>
  <si>
    <t>Суп картофельный с горохом (в1)</t>
  </si>
  <si>
    <t>Кисель из клюквенного припаса</t>
  </si>
  <si>
    <t>Итого завтрак, обед, полдник:</t>
  </si>
  <si>
    <t>Капуста тушеная (белокачанная)</t>
  </si>
  <si>
    <t>Биточки из говядины</t>
  </si>
  <si>
    <t>Каша жидкая молочная манная</t>
  </si>
  <si>
    <t>Сыр(порционно)</t>
  </si>
  <si>
    <t>Отвар шиповника с сахаром (в2)</t>
  </si>
  <si>
    <t>Сырники, запеченные со сметаной</t>
  </si>
  <si>
    <t xml:space="preserve">Сырники из творога со сметаной </t>
  </si>
  <si>
    <t>Фрикадельки в соусе</t>
  </si>
  <si>
    <t>Каша вязкая пшенная</t>
  </si>
  <si>
    <t xml:space="preserve">Омлет натуральный </t>
  </si>
  <si>
    <t>Голубцы любительские (в1)</t>
  </si>
  <si>
    <t>Рагу из овощей</t>
  </si>
  <si>
    <t>Салат овощной с яйцом</t>
  </si>
  <si>
    <t>Сырники запеченные со сметаной</t>
  </si>
  <si>
    <t>Сырники из творога со сметаной</t>
  </si>
  <si>
    <t>Капуста тушеная (белокачанная свежая)</t>
  </si>
  <si>
    <t>Чай с молоком (в2)</t>
  </si>
  <si>
    <t>Салат "Бурячок"</t>
  </si>
  <si>
    <t>Щи из свежей капусты со сметаной</t>
  </si>
  <si>
    <t>Каша вязкая перловая</t>
  </si>
  <si>
    <t>Суп картофельный с овсяной крупой</t>
  </si>
  <si>
    <t>Кнели из птицы</t>
  </si>
  <si>
    <t>Компот из смеси сухофруктов</t>
  </si>
  <si>
    <t>Крендель сахарный</t>
  </si>
  <si>
    <t>Запеканка картофельная с мясом</t>
  </si>
  <si>
    <t>Каша молочная манная</t>
  </si>
  <si>
    <t>Борщ с картофелем со сметаной</t>
  </si>
  <si>
    <t>Каша вязкая гречнева</t>
  </si>
  <si>
    <t>Тефтели из птицы</t>
  </si>
  <si>
    <t>Лапшевник с творогом со сметаной</t>
  </si>
  <si>
    <t>Суп картофельный с горохом</t>
  </si>
  <si>
    <t>Драники по-домашнему с маслом сливочным</t>
  </si>
  <si>
    <t>Вареники ленивые с маслом сливочным</t>
  </si>
  <si>
    <t>120/15</t>
  </si>
  <si>
    <t>Суп картофельный с крупой рисовой</t>
  </si>
  <si>
    <t>Котлеты рубленые из птицы (в2)</t>
  </si>
  <si>
    <t>Оладьи с повидлом</t>
  </si>
  <si>
    <t>3 -7 лет</t>
  </si>
  <si>
    <t>1 - 3 года</t>
  </si>
  <si>
    <t>Каша  вязкая гречневая</t>
  </si>
  <si>
    <t xml:space="preserve">Чай с сахаром </t>
  </si>
  <si>
    <t>Запеканка из творога с манной крупой со сметаной (в2)</t>
  </si>
  <si>
    <t>120/10</t>
  </si>
  <si>
    <t>Биточки рыбные</t>
  </si>
  <si>
    <t>Запеканка овощная с маслом сливочным</t>
  </si>
  <si>
    <t>Драники по -домашнему с маслом сливочным</t>
  </si>
  <si>
    <t>50/40</t>
  </si>
  <si>
    <t>Бутерброд с с маслом</t>
  </si>
  <si>
    <t>Каша жидкая молочная "Геркулес"</t>
  </si>
  <si>
    <t>70/5</t>
  </si>
  <si>
    <t>Омлет натуральный с маслом сливочным</t>
  </si>
  <si>
    <t>Биточки по-белорусски</t>
  </si>
  <si>
    <t>Выполнение норм питания сад (1-3 года)</t>
  </si>
  <si>
    <t>общ</t>
  </si>
  <si>
    <t xml:space="preserve">на 1 </t>
  </si>
  <si>
    <t>норма</t>
  </si>
  <si>
    <t>%</t>
  </si>
  <si>
    <t>Рационы разработал</t>
  </si>
  <si>
    <t>хлеб пшеничный</t>
  </si>
  <si>
    <t>хлеб ржаной</t>
  </si>
  <si>
    <t>мука пшеничная</t>
  </si>
  <si>
    <t>крахмал карт.</t>
  </si>
  <si>
    <t>макаронные изд.</t>
  </si>
  <si>
    <t>крупы</t>
  </si>
  <si>
    <t>бобовые</t>
  </si>
  <si>
    <t>картофель</t>
  </si>
  <si>
    <t>овощи</t>
  </si>
  <si>
    <t>томат-пюре</t>
  </si>
  <si>
    <t>фрукты</t>
  </si>
  <si>
    <t>сухофрукты</t>
  </si>
  <si>
    <t>соки</t>
  </si>
  <si>
    <t>мясо</t>
  </si>
  <si>
    <t>колб. изд</t>
  </si>
  <si>
    <t>молоко и кисл. пр.</t>
  </si>
  <si>
    <t>масло сл.</t>
  </si>
  <si>
    <t>творог</t>
  </si>
  <si>
    <t>сметана</t>
  </si>
  <si>
    <t>сыр</t>
  </si>
  <si>
    <t>яйцо</t>
  </si>
  <si>
    <t>рыба</t>
  </si>
  <si>
    <t>масло раст.</t>
  </si>
  <si>
    <t>птица</t>
  </si>
  <si>
    <t>сахар</t>
  </si>
  <si>
    <t>Итого(ср. % : 24)</t>
  </si>
  <si>
    <t>конд.изд.</t>
  </si>
  <si>
    <t>дрожжи</t>
  </si>
  <si>
    <t>чай</t>
  </si>
  <si>
    <t>кофе ячменный</t>
  </si>
  <si>
    <t>какао</t>
  </si>
  <si>
    <t>соль</t>
  </si>
  <si>
    <t>лим. Кислота</t>
  </si>
  <si>
    <t>аскорбин. Кисл.</t>
  </si>
  <si>
    <t>Итого(ср. %: 32)</t>
  </si>
  <si>
    <t>Выполнение норм питания сад (4-6 лет)</t>
  </si>
  <si>
    <t>Кофейный напиток с молоком (в2)</t>
  </si>
  <si>
    <t>Котлеты рыбные</t>
  </si>
  <si>
    <t>70/50</t>
  </si>
  <si>
    <t xml:space="preserve">Кефир </t>
  </si>
  <si>
    <t>Компот из смеси  сухофруктов</t>
  </si>
  <si>
    <t>Салат "Розовый" (в1)</t>
  </si>
  <si>
    <t>120/40</t>
  </si>
  <si>
    <t>130/50</t>
  </si>
  <si>
    <t>Запеканка картофельная с мясом  (в2) с маслом сливочным</t>
  </si>
  <si>
    <t>Биточки из говядины с молочным соусом</t>
  </si>
  <si>
    <t>Запеканка овощная</t>
  </si>
  <si>
    <r>
      <rPr>
        <sz val="8"/>
        <rFont val="Times New Roman"/>
        <family val="1"/>
      </rPr>
      <t xml:space="preserve">инженер- технолог   </t>
    </r>
    <r>
      <rPr>
        <sz val="8"/>
        <rFont val="Arial"/>
        <family val="2"/>
      </rPr>
      <t xml:space="preserve">    </t>
    </r>
  </si>
  <si>
    <t>Борщ с картофелем со сметаной (в 1)</t>
  </si>
  <si>
    <t>Крендель сахарный (в2)</t>
  </si>
  <si>
    <t>100/4</t>
  </si>
  <si>
    <t>Щи из свежей капусты с картофелем со сметаной (в1)</t>
  </si>
  <si>
    <t>Отвар из плодов шиповника с сахаром (в2)</t>
  </si>
  <si>
    <t>Сложный  гарнир (в2)</t>
  </si>
  <si>
    <t>Н.А. Садовская</t>
  </si>
  <si>
    <t>Н.А.Садовская</t>
  </si>
  <si>
    <t>Зефир</t>
  </si>
  <si>
    <t>Салат "Заря " (в1) с маслом растительным</t>
  </si>
  <si>
    <t xml:space="preserve">Котлеты из птицы запеченные, с молочным соусом </t>
  </si>
  <si>
    <t>Салат из белокочанной капусты с морковью и маслом растительным</t>
  </si>
  <si>
    <t>130/10</t>
  </si>
  <si>
    <t>Биточки детские с соусом молочным</t>
  </si>
  <si>
    <t>Фрукты-банан</t>
  </si>
  <si>
    <t>Мармелад</t>
  </si>
  <si>
    <t>Фрукты-яблоко(груша)</t>
  </si>
  <si>
    <t>Салат "Цветной"</t>
  </si>
  <si>
    <t>Фрукты-апельсин</t>
  </si>
  <si>
    <t xml:space="preserve">Зразы рубленые с соусом молочным </t>
  </si>
  <si>
    <t xml:space="preserve">Зразы рубленые  </t>
  </si>
  <si>
    <t>Печенье</t>
  </si>
  <si>
    <t>Фрукты-яблоки(груши)</t>
  </si>
  <si>
    <t>Фрикадельки из птицы с соусом молочным</t>
  </si>
  <si>
    <t>Салат из белокочанной капусты с яблоками (в2)</t>
  </si>
  <si>
    <t>Суп молочный с крупой рисовой</t>
  </si>
  <si>
    <t>Салат "Здоровье"</t>
  </si>
  <si>
    <t>Салат картофельный с огурцами солеными</t>
  </si>
  <si>
    <t>Биточки  из говядины с соусом молочным</t>
  </si>
  <si>
    <t>Кисель из свежих яблок</t>
  </si>
  <si>
    <t>10.00 Сок фруктовый</t>
  </si>
  <si>
    <t>Рыба, тушенная в сметане</t>
  </si>
  <si>
    <t>Суп молочный с овсяными хлопьями</t>
  </si>
  <si>
    <t>Мясо по осеннему</t>
  </si>
  <si>
    <t>Огурец соленый (порционно)</t>
  </si>
  <si>
    <t>Запеканка манная с яблоками с соусом молочным</t>
  </si>
  <si>
    <t>Голубцы овощные</t>
  </si>
  <si>
    <t>Запеканка из творога со соусом молочным сладким (в2)</t>
  </si>
  <si>
    <t>Борщ с  картофелем со сметаной (в1)</t>
  </si>
  <si>
    <t>Манник  с повидлом</t>
  </si>
  <si>
    <t>100/8</t>
  </si>
  <si>
    <t>Рассольник домашний (в2)со сметаной</t>
  </si>
  <si>
    <t>Фрукты-груша (яблоко)</t>
  </si>
  <si>
    <t>Огурцы соленые (порционно)</t>
  </si>
  <si>
    <t>Биточки  из птицы</t>
  </si>
  <si>
    <t>Биточки из птицы с маслом сливочным</t>
  </si>
  <si>
    <t>50/5</t>
  </si>
  <si>
    <t>Салат "Агеньчык" с кукурузой консервирвированной с маслом растительным</t>
  </si>
  <si>
    <t>Фрукты-яблоко</t>
  </si>
  <si>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Сок фруктовый</t>
    </r>
  </si>
  <si>
    <t>Фрукты-груша</t>
  </si>
  <si>
    <t>Фрукты -банан</t>
  </si>
  <si>
    <t>Салат из свежей капусты</t>
  </si>
  <si>
    <t>Фрукты- апельсин</t>
  </si>
  <si>
    <t>Сок фруктовый</t>
  </si>
  <si>
    <t>Компот из свежих плодов яблок</t>
  </si>
  <si>
    <t>Рассольник ленинградский (с крупой перловой) со сметаной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</si>
</sst>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Br&quot;;\-#,##0\ &quot;Br&quot;"/>
    <numFmt numFmtId="183" formatCode="#,##0\ &quot;Br&quot;;[Red]\-#,##0\ &quot;Br&quot;"/>
    <numFmt numFmtId="184" formatCode="#,##0.00\ &quot;Br&quot;;\-#,##0.00\ &quot;Br&quot;"/>
    <numFmt numFmtId="185" formatCode="#,##0.00\ &quot;Br&quot;;[Red]\-#,##0.00\ &quot;Br&quot;"/>
    <numFmt numFmtId="186" formatCode="_-* #,##0\ &quot;Br&quot;_-;\-* #,##0\ &quot;Br&quot;_-;_-* &quot;-&quot;\ &quot;Br&quot;_-;_-@_-"/>
    <numFmt numFmtId="187" formatCode="_-* #,##0\ _B_r_-;\-* #,##0\ _B_r_-;_-* &quot;-&quot;\ _B_r_-;_-@_-"/>
    <numFmt numFmtId="188" formatCode="_-* #,##0.00\ &quot;Br&quot;_-;\-* #,##0.00\ &quot;Br&quot;_-;_-* &quot;-&quot;??\ &quot;Br&quot;_-;_-@_-"/>
    <numFmt numFmtId="189" formatCode="_-* #,##0.00\ _B_r_-;\-* #,##0.00\ _B_r_-;_-* &quot;-&quot;??\ _B_r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0.000"/>
  </numFmts>
  <fonts count="91">
    <font>
      <sz val="15"/>
      <color theme="1"/>
      <name val="Times New Roman"/>
      <family val="2"/>
    </font>
    <font>
      <sz val="15"/>
      <color indexed="8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sz val="15"/>
      <name val="Times New Roman"/>
      <family val="2"/>
    </font>
    <font>
      <b/>
      <sz val="10"/>
      <name val="Times New Roman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1"/>
    </font>
    <font>
      <sz val="15"/>
      <color indexed="9"/>
      <name val="Times New Roman"/>
      <family val="2"/>
    </font>
    <font>
      <sz val="15"/>
      <color indexed="62"/>
      <name val="Times New Roman"/>
      <family val="2"/>
    </font>
    <font>
      <b/>
      <sz val="15"/>
      <color indexed="63"/>
      <name val="Times New Roman"/>
      <family val="2"/>
    </font>
    <font>
      <b/>
      <sz val="15"/>
      <color indexed="52"/>
      <name val="Times New Roman"/>
      <family val="2"/>
    </font>
    <font>
      <u val="single"/>
      <sz val="15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indexed="8"/>
      <name val="Times New Roman"/>
      <family val="2"/>
    </font>
    <font>
      <b/>
      <sz val="15"/>
      <color indexed="9"/>
      <name val="Times New Roman"/>
      <family val="2"/>
    </font>
    <font>
      <b/>
      <sz val="18"/>
      <color indexed="56"/>
      <name val="Cambria"/>
      <family val="2"/>
    </font>
    <font>
      <sz val="15"/>
      <color indexed="60"/>
      <name val="Times New Roman"/>
      <family val="2"/>
    </font>
    <font>
      <sz val="11"/>
      <color indexed="8"/>
      <name val="Calibri"/>
      <family val="2"/>
    </font>
    <font>
      <u val="single"/>
      <sz val="15"/>
      <color indexed="20"/>
      <name val="Times New Roman"/>
      <family val="2"/>
    </font>
    <font>
      <sz val="15"/>
      <color indexed="20"/>
      <name val="Times New Roman"/>
      <family val="2"/>
    </font>
    <font>
      <i/>
      <sz val="15"/>
      <color indexed="23"/>
      <name val="Times New Roman"/>
      <family val="2"/>
    </font>
    <font>
      <sz val="15"/>
      <color indexed="52"/>
      <name val="Times New Roman"/>
      <family val="2"/>
    </font>
    <font>
      <sz val="15"/>
      <color indexed="10"/>
      <name val="Times New Roman"/>
      <family val="2"/>
    </font>
    <font>
      <sz val="15"/>
      <color indexed="17"/>
      <name val="Times New Roman"/>
      <family val="2"/>
    </font>
    <font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7"/>
      <name val="Arial"/>
      <family val="2"/>
    </font>
    <font>
      <b/>
      <sz val="8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5"/>
      <color theme="0"/>
      <name val="Times New Roman"/>
      <family val="2"/>
    </font>
    <font>
      <sz val="15"/>
      <color rgb="FF3F3F76"/>
      <name val="Times New Roman"/>
      <family val="2"/>
    </font>
    <font>
      <b/>
      <sz val="15"/>
      <color rgb="FF3F3F3F"/>
      <name val="Times New Roman"/>
      <family val="2"/>
    </font>
    <font>
      <b/>
      <sz val="15"/>
      <color rgb="FFFA7D00"/>
      <name val="Times New Roman"/>
      <family val="2"/>
    </font>
    <font>
      <u val="single"/>
      <sz val="15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5"/>
      <color theme="1"/>
      <name val="Times New Roman"/>
      <family val="2"/>
    </font>
    <font>
      <b/>
      <sz val="15"/>
      <color theme="0"/>
      <name val="Times New Roman"/>
      <family val="2"/>
    </font>
    <font>
      <b/>
      <sz val="18"/>
      <color theme="3"/>
      <name val="Cambria"/>
      <family val="2"/>
    </font>
    <font>
      <sz val="15"/>
      <color rgb="FF9C6500"/>
      <name val="Times New Roman"/>
      <family val="2"/>
    </font>
    <font>
      <sz val="11"/>
      <color theme="1"/>
      <name val="Calibri"/>
      <family val="2"/>
    </font>
    <font>
      <u val="single"/>
      <sz val="15"/>
      <color theme="11"/>
      <name val="Times New Roman"/>
      <family val="2"/>
    </font>
    <font>
      <sz val="15"/>
      <color rgb="FF9C0006"/>
      <name val="Times New Roman"/>
      <family val="2"/>
    </font>
    <font>
      <i/>
      <sz val="15"/>
      <color rgb="FF7F7F7F"/>
      <name val="Times New Roman"/>
      <family val="2"/>
    </font>
    <font>
      <sz val="15"/>
      <color rgb="FFFA7D00"/>
      <name val="Times New Roman"/>
      <family val="2"/>
    </font>
    <font>
      <sz val="15"/>
      <color rgb="FFFF0000"/>
      <name val="Times New Roman"/>
      <family val="2"/>
    </font>
    <font>
      <sz val="15"/>
      <color rgb="FF0061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rgb="FF00B050"/>
      <name val="Arial"/>
      <family val="2"/>
    </font>
    <font>
      <b/>
      <sz val="8"/>
      <color theme="1"/>
      <name val="Times New Roman"/>
      <family val="1"/>
    </font>
    <font>
      <b/>
      <i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80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4" fillId="0" borderId="1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81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4" fillId="0" borderId="10" xfId="0" applyFont="1" applyFill="1" applyBorder="1" applyAlignment="1">
      <alignment/>
    </xf>
    <xf numFmtId="0" fontId="18" fillId="0" borderId="12" xfId="0" applyFont="1" applyBorder="1" applyAlignment="1">
      <alignment/>
    </xf>
    <xf numFmtId="0" fontId="85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83" fillId="0" borderId="10" xfId="0" applyFont="1" applyFill="1" applyBorder="1" applyAlignment="1">
      <alignment/>
    </xf>
    <xf numFmtId="0" fontId="84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190" fontId="18" fillId="0" borderId="10" xfId="0" applyNumberFormat="1" applyFont="1" applyBorder="1" applyAlignment="1">
      <alignment/>
    </xf>
    <xf numFmtId="0" fontId="87" fillId="0" borderId="10" xfId="0" applyFont="1" applyBorder="1" applyAlignment="1">
      <alignment/>
    </xf>
    <xf numFmtId="0" fontId="83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horizontal="right"/>
    </xf>
    <xf numFmtId="0" fontId="88" fillId="0" borderId="10" xfId="0" applyFont="1" applyBorder="1" applyAlignment="1">
      <alignment/>
    </xf>
    <xf numFmtId="10" fontId="84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9" fillId="0" borderId="10" xfId="0" applyFont="1" applyFill="1" applyBorder="1" applyAlignment="1">
      <alignment/>
    </xf>
    <xf numFmtId="0" fontId="89" fillId="0" borderId="10" xfId="0" applyFont="1" applyBorder="1" applyAlignment="1">
      <alignment/>
    </xf>
    <xf numFmtId="190" fontId="6" fillId="0" borderId="10" xfId="0" applyNumberFormat="1" applyFont="1" applyBorder="1" applyAlignment="1">
      <alignment/>
    </xf>
    <xf numFmtId="10" fontId="89" fillId="0" borderId="10" xfId="0" applyNumberFormat="1" applyFont="1" applyBorder="1" applyAlignment="1">
      <alignment/>
    </xf>
    <xf numFmtId="190" fontId="21" fillId="0" borderId="10" xfId="0" applyNumberFormat="1" applyFont="1" applyBorder="1" applyAlignment="1">
      <alignment/>
    </xf>
    <xf numFmtId="0" fontId="89" fillId="0" borderId="10" xfId="0" applyFont="1" applyBorder="1" applyAlignment="1">
      <alignment horizontal="right"/>
    </xf>
    <xf numFmtId="0" fontId="89" fillId="0" borderId="0" xfId="0" applyFont="1" applyAlignment="1">
      <alignment/>
    </xf>
    <xf numFmtId="0" fontId="89" fillId="0" borderId="14" xfId="0" applyFont="1" applyBorder="1" applyAlignment="1">
      <alignment horizontal="right"/>
    </xf>
    <xf numFmtId="0" fontId="89" fillId="0" borderId="14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14" xfId="0" applyFont="1" applyBorder="1" applyAlignment="1">
      <alignment horizontal="right"/>
    </xf>
    <xf numFmtId="0" fontId="84" fillId="0" borderId="14" xfId="0" applyFont="1" applyBorder="1" applyAlignment="1">
      <alignment/>
    </xf>
    <xf numFmtId="190" fontId="85" fillId="0" borderId="10" xfId="0" applyNumberFormat="1" applyFont="1" applyBorder="1" applyAlignment="1">
      <alignment/>
    </xf>
    <xf numFmtId="190" fontId="84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0" fillId="0" borderId="13" xfId="0" applyFont="1" applyBorder="1" applyAlignment="1">
      <alignment horizontal="center"/>
    </xf>
    <xf numFmtId="0" fontId="90" fillId="0" borderId="16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8"/>
  <sheetViews>
    <sheetView tabSelected="1" zoomScalePageLayoutView="0" workbookViewId="0" topLeftCell="A77">
      <selection activeCell="C109" sqref="C109"/>
    </sheetView>
  </sheetViews>
  <sheetFormatPr defaultColWidth="8.796875" defaultRowHeight="19.5"/>
  <cols>
    <col min="1" max="1" width="24.69921875" style="0" customWidth="1"/>
    <col min="2" max="2" width="6.69921875" style="0" customWidth="1"/>
    <col min="3" max="3" width="7.59765625" style="0" customWidth="1"/>
    <col min="4" max="4" width="7.796875" style="0" customWidth="1"/>
    <col min="5" max="5" width="7.8984375" style="0" customWidth="1"/>
    <col min="6" max="6" width="7.59765625" style="0" customWidth="1"/>
    <col min="7" max="7" width="7.296875" style="0" customWidth="1"/>
    <col min="8" max="8" width="7.5" style="0" customWidth="1"/>
    <col min="9" max="9" width="7.3984375" style="0" customWidth="1"/>
    <col min="10" max="10" width="7.19921875" style="0" customWidth="1"/>
    <col min="11" max="11" width="6.5" style="0" customWidth="1"/>
  </cols>
  <sheetData>
    <row r="1" spans="1:11" ht="15" customHeight="1">
      <c r="A1" s="143" t="s">
        <v>0</v>
      </c>
      <c r="B1" s="145" t="s">
        <v>1</v>
      </c>
      <c r="C1" s="145" t="s">
        <v>2</v>
      </c>
      <c r="D1" s="145" t="s">
        <v>3</v>
      </c>
      <c r="E1" s="145" t="s">
        <v>5</v>
      </c>
      <c r="F1" s="145" t="s">
        <v>4</v>
      </c>
      <c r="G1" s="145" t="s">
        <v>1</v>
      </c>
      <c r="H1" s="145" t="s">
        <v>2</v>
      </c>
      <c r="I1" s="145" t="s">
        <v>3</v>
      </c>
      <c r="J1" s="145" t="s">
        <v>5</v>
      </c>
      <c r="K1" s="145" t="s">
        <v>4</v>
      </c>
    </row>
    <row r="2" spans="1:11" ht="0.75" customHeight="1" hidden="1">
      <c r="A2" s="144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2.75" customHeight="1">
      <c r="A3" s="2"/>
      <c r="B3" s="150" t="s">
        <v>135</v>
      </c>
      <c r="C3" s="151"/>
      <c r="D3" s="151"/>
      <c r="E3" s="151"/>
      <c r="F3" s="152"/>
      <c r="G3" s="150" t="s">
        <v>134</v>
      </c>
      <c r="H3" s="151"/>
      <c r="I3" s="151"/>
      <c r="J3" s="151"/>
      <c r="K3" s="152"/>
    </row>
    <row r="4" spans="1:11" ht="15.75" customHeight="1">
      <c r="A4" s="21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18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6.5" customHeight="1">
      <c r="A6" s="22" t="s">
        <v>136</v>
      </c>
      <c r="B6" s="12">
        <v>100</v>
      </c>
      <c r="C6" s="12">
        <v>2.76</v>
      </c>
      <c r="D6" s="12">
        <v>2.67</v>
      </c>
      <c r="E6" s="12">
        <v>13.71</v>
      </c>
      <c r="F6" s="12">
        <v>92.04</v>
      </c>
      <c r="G6" s="12">
        <v>100</v>
      </c>
      <c r="H6" s="12">
        <v>2.76</v>
      </c>
      <c r="I6" s="12">
        <v>2.67</v>
      </c>
      <c r="J6" s="12">
        <v>13.71</v>
      </c>
      <c r="K6" s="12">
        <v>92.04</v>
      </c>
    </row>
    <row r="7" spans="1:11" ht="12.75" customHeight="1">
      <c r="A7" s="22" t="s">
        <v>23</v>
      </c>
      <c r="B7" s="12"/>
      <c r="C7" s="12"/>
      <c r="D7" s="12"/>
      <c r="E7" s="12"/>
      <c r="F7" s="12"/>
      <c r="G7" s="12">
        <v>50</v>
      </c>
      <c r="H7" s="12">
        <v>4.9</v>
      </c>
      <c r="I7" s="12">
        <v>8.3</v>
      </c>
      <c r="J7" s="12">
        <v>0.75</v>
      </c>
      <c r="K7" s="12">
        <v>101</v>
      </c>
    </row>
    <row r="8" spans="1:11" ht="13.5" customHeight="1">
      <c r="A8" s="59" t="s">
        <v>137</v>
      </c>
      <c r="B8" s="12" t="s">
        <v>88</v>
      </c>
      <c r="C8" s="12">
        <v>0.04</v>
      </c>
      <c r="D8" s="12">
        <v>0.01</v>
      </c>
      <c r="E8" s="12">
        <v>3.72</v>
      </c>
      <c r="F8" s="12">
        <v>36.89</v>
      </c>
      <c r="G8" s="12" t="s">
        <v>89</v>
      </c>
      <c r="H8" s="12">
        <v>0.06</v>
      </c>
      <c r="I8" s="12">
        <v>0.02</v>
      </c>
      <c r="J8" s="12">
        <v>12.99</v>
      </c>
      <c r="K8" s="12">
        <v>49.27</v>
      </c>
    </row>
    <row r="9" spans="1:11" ht="12" customHeight="1">
      <c r="A9" s="59" t="s">
        <v>7</v>
      </c>
      <c r="B9" s="12">
        <v>20</v>
      </c>
      <c r="C9" s="12">
        <v>1.52</v>
      </c>
      <c r="D9" s="12">
        <v>0.32</v>
      </c>
      <c r="E9" s="12">
        <v>10.98</v>
      </c>
      <c r="F9" s="12">
        <v>53</v>
      </c>
      <c r="G9" s="12"/>
      <c r="H9" s="12"/>
      <c r="I9" s="12"/>
      <c r="J9" s="12"/>
      <c r="K9" s="12"/>
    </row>
    <row r="10" spans="1:11" ht="12" customHeight="1">
      <c r="A10" s="59" t="s">
        <v>144</v>
      </c>
      <c r="B10" s="12"/>
      <c r="C10" s="12"/>
      <c r="D10" s="12"/>
      <c r="E10" s="12"/>
      <c r="F10" s="12"/>
      <c r="G10" s="12">
        <v>35</v>
      </c>
      <c r="H10" s="12">
        <v>2.41</v>
      </c>
      <c r="I10" s="12">
        <v>3.93</v>
      </c>
      <c r="J10" s="12">
        <v>14.49</v>
      </c>
      <c r="K10" s="12">
        <v>104.75</v>
      </c>
    </row>
    <row r="11" spans="1:11" ht="13.5" customHeight="1">
      <c r="A11" s="79" t="s">
        <v>211</v>
      </c>
      <c r="B11" s="12">
        <v>20</v>
      </c>
      <c r="C11" s="12">
        <v>2.08</v>
      </c>
      <c r="D11" s="12">
        <v>1.04</v>
      </c>
      <c r="E11" s="12">
        <v>15.36</v>
      </c>
      <c r="F11" s="12">
        <v>92</v>
      </c>
      <c r="G11" s="12">
        <v>30</v>
      </c>
      <c r="H11" s="12">
        <v>3.12</v>
      </c>
      <c r="I11" s="12">
        <v>1.56</v>
      </c>
      <c r="J11" s="12">
        <v>23.04</v>
      </c>
      <c r="K11" s="12">
        <v>138</v>
      </c>
    </row>
    <row r="12" spans="1:11" ht="13.5" customHeight="1">
      <c r="A12" s="79" t="s">
        <v>233</v>
      </c>
      <c r="B12" s="12">
        <v>100</v>
      </c>
      <c r="C12" s="12">
        <v>0.13</v>
      </c>
      <c r="D12" s="12">
        <v>0</v>
      </c>
      <c r="E12" s="12">
        <v>11.4</v>
      </c>
      <c r="F12" s="12">
        <v>46.3</v>
      </c>
      <c r="G12" s="12">
        <v>150</v>
      </c>
      <c r="H12" s="12">
        <v>0.19</v>
      </c>
      <c r="I12" s="12">
        <v>0</v>
      </c>
      <c r="J12" s="12">
        <v>17.1</v>
      </c>
      <c r="K12" s="12">
        <v>69.4</v>
      </c>
    </row>
    <row r="13" spans="1:12" ht="14.25" customHeight="1">
      <c r="A13" s="59"/>
      <c r="B13" s="12"/>
      <c r="C13" s="81">
        <f>SUM(C6:C12)</f>
        <v>6.53</v>
      </c>
      <c r="D13" s="81">
        <f>SUM(D6:D12)</f>
        <v>4.039999999999999</v>
      </c>
      <c r="E13" s="81">
        <f>SUM(E6:E12)</f>
        <v>55.169999999999995</v>
      </c>
      <c r="F13" s="81">
        <f>SUM(F6:F12)</f>
        <v>320.23</v>
      </c>
      <c r="G13" s="81"/>
      <c r="H13" s="81">
        <f>SUM(H6:H12)</f>
        <v>13.44</v>
      </c>
      <c r="I13" s="81">
        <f>SUM(I6:I12)</f>
        <v>16.48</v>
      </c>
      <c r="J13" s="81">
        <f>SUM(J6:J12)</f>
        <v>82.08000000000001</v>
      </c>
      <c r="K13" s="81">
        <f>SUM(K6:K12)</f>
        <v>554.46</v>
      </c>
      <c r="L13" s="3"/>
    </row>
    <row r="14" spans="1:11" ht="13.5" customHeight="1">
      <c r="A14" s="80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5.5" customHeight="1">
      <c r="A15" s="4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6.5" customHeight="1">
      <c r="A16" s="25" t="s">
        <v>212</v>
      </c>
      <c r="B16" s="12">
        <v>40</v>
      </c>
      <c r="C16" s="12">
        <v>0.51</v>
      </c>
      <c r="D16" s="12">
        <v>0.64</v>
      </c>
      <c r="E16" s="12">
        <v>2.92</v>
      </c>
      <c r="F16" s="12">
        <v>49</v>
      </c>
      <c r="G16" s="12">
        <v>50</v>
      </c>
      <c r="H16" s="12">
        <v>0.64</v>
      </c>
      <c r="I16" s="12">
        <v>0.58</v>
      </c>
      <c r="J16" s="12">
        <v>3.66</v>
      </c>
      <c r="K16" s="12">
        <v>61.32</v>
      </c>
    </row>
    <row r="17" spans="1:11" ht="15" customHeight="1">
      <c r="A17" s="22" t="s">
        <v>94</v>
      </c>
      <c r="B17" s="12">
        <v>150</v>
      </c>
      <c r="C17" s="12">
        <v>3.7</v>
      </c>
      <c r="D17" s="12">
        <v>2.94</v>
      </c>
      <c r="E17" s="12">
        <v>13.31</v>
      </c>
      <c r="F17" s="12">
        <v>96.09</v>
      </c>
      <c r="G17" s="12">
        <v>200</v>
      </c>
      <c r="H17" s="12">
        <v>4.9</v>
      </c>
      <c r="I17" s="12">
        <v>3.9</v>
      </c>
      <c r="J17" s="12">
        <v>17.74</v>
      </c>
      <c r="K17" s="12">
        <v>128.1</v>
      </c>
    </row>
    <row r="18" spans="1:11" ht="28.5" customHeight="1">
      <c r="A18" s="8" t="s">
        <v>213</v>
      </c>
      <c r="B18" s="12">
        <v>70</v>
      </c>
      <c r="C18" s="12">
        <v>8.23</v>
      </c>
      <c r="D18" s="12">
        <v>12.26</v>
      </c>
      <c r="E18" s="12">
        <v>7.18</v>
      </c>
      <c r="F18" s="12">
        <v>166.1</v>
      </c>
      <c r="G18" s="12">
        <v>100</v>
      </c>
      <c r="H18" s="12">
        <v>11.76</v>
      </c>
      <c r="I18" s="12">
        <v>17.95</v>
      </c>
      <c r="J18" s="12">
        <v>10.26</v>
      </c>
      <c r="K18" s="12">
        <v>237.36</v>
      </c>
    </row>
    <row r="19" spans="1:11" ht="18" customHeight="1">
      <c r="A19" s="5" t="s">
        <v>10</v>
      </c>
      <c r="B19" s="12">
        <v>100</v>
      </c>
      <c r="C19" s="12">
        <v>2.17</v>
      </c>
      <c r="D19" s="12">
        <v>3.14</v>
      </c>
      <c r="E19" s="12">
        <v>14.68</v>
      </c>
      <c r="F19" s="12">
        <v>98.27</v>
      </c>
      <c r="G19" s="12">
        <v>200</v>
      </c>
      <c r="H19" s="12">
        <v>4.3</v>
      </c>
      <c r="I19" s="12">
        <v>6.2</v>
      </c>
      <c r="J19" s="12">
        <v>29.3</v>
      </c>
      <c r="K19" s="12">
        <v>196.5</v>
      </c>
    </row>
    <row r="20" spans="1:11" ht="15" customHeight="1">
      <c r="A20" s="84" t="s">
        <v>119</v>
      </c>
      <c r="B20" s="12">
        <v>150</v>
      </c>
      <c r="C20" s="12">
        <v>0.29</v>
      </c>
      <c r="D20" s="12">
        <v>0</v>
      </c>
      <c r="E20" s="12">
        <v>18.35</v>
      </c>
      <c r="F20" s="12">
        <v>71.85</v>
      </c>
      <c r="G20" s="12">
        <v>200</v>
      </c>
      <c r="H20" s="12">
        <v>0.39</v>
      </c>
      <c r="I20" s="12">
        <v>0</v>
      </c>
      <c r="J20" s="12">
        <v>24.5</v>
      </c>
      <c r="K20" s="12">
        <v>95.8</v>
      </c>
    </row>
    <row r="21" spans="1:11" ht="15" customHeight="1">
      <c r="A21" s="6" t="s">
        <v>11</v>
      </c>
      <c r="B21" s="12">
        <v>20</v>
      </c>
      <c r="C21" s="12">
        <v>1.2</v>
      </c>
      <c r="D21" s="12">
        <v>0.1</v>
      </c>
      <c r="E21" s="12">
        <v>8.72</v>
      </c>
      <c r="F21" s="12">
        <v>40.6</v>
      </c>
      <c r="G21" s="12">
        <v>60</v>
      </c>
      <c r="H21" s="12">
        <v>3.6</v>
      </c>
      <c r="I21" s="12">
        <v>0.3</v>
      </c>
      <c r="J21" s="12">
        <v>26.1</v>
      </c>
      <c r="K21" s="12">
        <v>121.8</v>
      </c>
    </row>
    <row r="22" spans="1:11" ht="15" customHeight="1">
      <c r="A22" s="6"/>
      <c r="B22" s="12"/>
      <c r="C22" s="81">
        <f>SUM(C16:C21)</f>
        <v>16.1</v>
      </c>
      <c r="D22" s="81">
        <f>SUM(D16:D21)</f>
        <v>19.080000000000002</v>
      </c>
      <c r="E22" s="81">
        <f>SUM(E16:E21)</f>
        <v>65.16000000000001</v>
      </c>
      <c r="F22" s="81">
        <f>SUM(F16:F21)</f>
        <v>521.91</v>
      </c>
      <c r="G22" s="81"/>
      <c r="H22" s="81">
        <f>SUM(H16:H21)</f>
        <v>25.590000000000003</v>
      </c>
      <c r="I22" s="81">
        <f>SUM(I16:I21)</f>
        <v>28.93</v>
      </c>
      <c r="J22" s="81">
        <f>SUM(J16:J21)</f>
        <v>111.56</v>
      </c>
      <c r="K22" s="81">
        <f>SUM(K16:K21)</f>
        <v>840.8799999999999</v>
      </c>
    </row>
    <row r="23" spans="1:11" ht="16.5" customHeight="1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.75" customHeight="1">
      <c r="A24" s="4" t="s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3.5" customHeight="1">
      <c r="A25" s="10" t="s">
        <v>27</v>
      </c>
      <c r="B25" s="12">
        <v>120</v>
      </c>
      <c r="C25" s="12">
        <v>5.8</v>
      </c>
      <c r="D25" s="12">
        <v>7.2</v>
      </c>
      <c r="E25" s="12">
        <v>22.7</v>
      </c>
      <c r="F25" s="12">
        <v>184.1</v>
      </c>
      <c r="G25" s="12">
        <v>150</v>
      </c>
      <c r="H25" s="12">
        <v>9.79</v>
      </c>
      <c r="I25" s="12">
        <v>12.04</v>
      </c>
      <c r="J25" s="12">
        <v>37.9</v>
      </c>
      <c r="K25" s="12">
        <v>306.91</v>
      </c>
    </row>
    <row r="26" spans="1:11" ht="13.5" customHeight="1">
      <c r="A26" s="10" t="s">
        <v>13</v>
      </c>
      <c r="B26" s="12">
        <v>150</v>
      </c>
      <c r="C26" s="12">
        <v>4.2</v>
      </c>
      <c r="D26" s="12">
        <v>4.8</v>
      </c>
      <c r="E26" s="12">
        <v>6.15</v>
      </c>
      <c r="F26" s="12">
        <v>84</v>
      </c>
      <c r="G26" s="12"/>
      <c r="H26" s="12"/>
      <c r="I26" s="12"/>
      <c r="J26" s="12"/>
      <c r="K26" s="12"/>
    </row>
    <row r="27" spans="1:11" ht="13.5" customHeight="1">
      <c r="A27" s="5" t="s">
        <v>21</v>
      </c>
      <c r="B27" s="12"/>
      <c r="C27" s="12"/>
      <c r="D27" s="12"/>
      <c r="E27" s="12"/>
      <c r="F27" s="12"/>
      <c r="G27" s="12">
        <v>200</v>
      </c>
      <c r="H27" s="12">
        <v>3.79</v>
      </c>
      <c r="I27" s="12">
        <v>3.2</v>
      </c>
      <c r="J27" s="12">
        <v>25.81</v>
      </c>
      <c r="K27" s="12">
        <v>143</v>
      </c>
    </row>
    <row r="28" spans="1:11" ht="14.25" customHeight="1">
      <c r="A28" s="6" t="s">
        <v>7</v>
      </c>
      <c r="B28" s="12">
        <v>20</v>
      </c>
      <c r="C28" s="12">
        <v>1.9</v>
      </c>
      <c r="D28" s="12">
        <v>0.6</v>
      </c>
      <c r="E28" s="12">
        <v>9.9</v>
      </c>
      <c r="F28" s="12">
        <v>52.4</v>
      </c>
      <c r="G28" s="12">
        <v>40</v>
      </c>
      <c r="H28" s="12">
        <v>3.08</v>
      </c>
      <c r="I28" s="12">
        <v>1.2</v>
      </c>
      <c r="J28" s="12">
        <v>19.92</v>
      </c>
      <c r="K28" s="12">
        <v>104.8</v>
      </c>
    </row>
    <row r="29" spans="1:11" ht="14.25" customHeight="1">
      <c r="A29" s="6"/>
      <c r="B29" s="12"/>
      <c r="C29" s="81">
        <f>SUM(C25:C28)</f>
        <v>11.9</v>
      </c>
      <c r="D29" s="81">
        <f>SUM(D25:D28)</f>
        <v>12.6</v>
      </c>
      <c r="E29" s="81">
        <f>SUM(E25:E28)</f>
        <v>38.75</v>
      </c>
      <c r="F29" s="81">
        <f>SUM(F25:F28)</f>
        <v>320.5</v>
      </c>
      <c r="G29" s="81"/>
      <c r="H29" s="81">
        <f>SUM(H25:H28)</f>
        <v>16.659999999999997</v>
      </c>
      <c r="I29" s="81">
        <f>SUM(I25:I28)</f>
        <v>16.439999999999998</v>
      </c>
      <c r="J29" s="81">
        <f>SUM(J25:J28)</f>
        <v>83.63</v>
      </c>
      <c r="K29" s="81">
        <f>SUM(K25:K28)</f>
        <v>554.71</v>
      </c>
    </row>
    <row r="30" spans="1:11" ht="15.75" customHeight="1">
      <c r="A30" s="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.75" customHeight="1">
      <c r="A31" s="4" t="s">
        <v>96</v>
      </c>
      <c r="B31" s="12"/>
      <c r="C31" s="50">
        <f>C13+C22+C29</f>
        <v>34.53</v>
      </c>
      <c r="D31" s="50">
        <f>D13+D22+D29</f>
        <v>35.72</v>
      </c>
      <c r="E31" s="50">
        <f>E13+E22+E29</f>
        <v>159.08</v>
      </c>
      <c r="F31" s="51">
        <f>F13+F22+F29</f>
        <v>1162.6399999999999</v>
      </c>
      <c r="G31" s="50"/>
      <c r="H31" s="50">
        <f>H13+H22+H29</f>
        <v>55.69</v>
      </c>
      <c r="I31" s="50">
        <f>I13+I22+I29</f>
        <v>61.849999999999994</v>
      </c>
      <c r="J31" s="50">
        <f>J13+J22+J29</f>
        <v>277.27</v>
      </c>
      <c r="K31" s="51">
        <f>K13+K22+K29</f>
        <v>1950.05</v>
      </c>
    </row>
    <row r="32" spans="1:11" ht="15.75" customHeight="1">
      <c r="A32" s="32" t="s">
        <v>44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 customHeight="1">
      <c r="A33" s="6" t="s">
        <v>57</v>
      </c>
      <c r="B33" s="12">
        <v>120</v>
      </c>
      <c r="C33" s="12">
        <v>16.72</v>
      </c>
      <c r="D33" s="12">
        <v>13.93</v>
      </c>
      <c r="E33" s="12">
        <v>17</v>
      </c>
      <c r="F33" s="12">
        <v>245.7</v>
      </c>
      <c r="G33" s="12">
        <v>150</v>
      </c>
      <c r="H33" s="12">
        <v>20.9</v>
      </c>
      <c r="I33" s="12">
        <v>17.4</v>
      </c>
      <c r="J33" s="12">
        <v>21.25</v>
      </c>
      <c r="K33" s="12">
        <v>307.2</v>
      </c>
    </row>
    <row r="34" spans="1:11" ht="15.75" customHeight="1">
      <c r="A34" s="5" t="s">
        <v>19</v>
      </c>
      <c r="B34" s="12">
        <v>150</v>
      </c>
      <c r="C34" s="12">
        <v>0.1</v>
      </c>
      <c r="D34" s="12">
        <v>0.09</v>
      </c>
      <c r="E34" s="12">
        <v>21.95</v>
      </c>
      <c r="F34" s="12">
        <v>86.6</v>
      </c>
      <c r="G34" s="12">
        <v>200</v>
      </c>
      <c r="H34" s="12">
        <v>0.13</v>
      </c>
      <c r="I34" s="12">
        <v>0.12</v>
      </c>
      <c r="J34" s="12">
        <v>29.27</v>
      </c>
      <c r="K34" s="12">
        <v>115.46</v>
      </c>
    </row>
    <row r="35" spans="1:11" ht="15.75" customHeight="1">
      <c r="A35" s="6" t="s">
        <v>7</v>
      </c>
      <c r="B35" s="12">
        <v>20</v>
      </c>
      <c r="C35" s="12">
        <v>1.6</v>
      </c>
      <c r="D35" s="12">
        <v>0.6</v>
      </c>
      <c r="E35" s="12">
        <v>9.96</v>
      </c>
      <c r="F35" s="12">
        <v>52.4</v>
      </c>
      <c r="G35" s="12">
        <v>20</v>
      </c>
      <c r="H35" s="12">
        <v>1.6</v>
      </c>
      <c r="I35" s="12">
        <v>0.6</v>
      </c>
      <c r="J35" s="12">
        <v>9.96</v>
      </c>
      <c r="K35" s="12">
        <v>52.4</v>
      </c>
    </row>
    <row r="36" spans="1:11" ht="15.75" customHeight="1">
      <c r="A36" s="1"/>
      <c r="B36" s="52"/>
      <c r="C36" s="52">
        <f>SUM(C33:C35)</f>
        <v>18.42</v>
      </c>
      <c r="D36" s="52">
        <f>SUM(D33:D35)</f>
        <v>14.62</v>
      </c>
      <c r="E36" s="52">
        <f>SUM(E33:E35)</f>
        <v>48.910000000000004</v>
      </c>
      <c r="F36" s="52">
        <f>SUM(F33:F35)</f>
        <v>384.69999999999993</v>
      </c>
      <c r="G36" s="52"/>
      <c r="H36" s="52">
        <f>SUM(H33:H35)</f>
        <v>22.63</v>
      </c>
      <c r="I36" s="52">
        <f>SUM(I33:I35)</f>
        <v>18.12</v>
      </c>
      <c r="J36" s="52">
        <f>SUM(J33:J35)</f>
        <v>60.48</v>
      </c>
      <c r="K36" s="52">
        <f>SUM(K33:K35)</f>
        <v>475.05999999999995</v>
      </c>
    </row>
    <row r="37" spans="1:11" ht="15.75" customHeight="1">
      <c r="A37" s="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15.75" customHeight="1">
      <c r="A38" s="4" t="s">
        <v>14</v>
      </c>
      <c r="B38" s="52"/>
      <c r="C38" s="52">
        <f>C31+C36</f>
        <v>52.95</v>
      </c>
      <c r="D38" s="52">
        <f>D31+D36</f>
        <v>50.339999999999996</v>
      </c>
      <c r="E38" s="52">
        <f>E31+E36</f>
        <v>207.99</v>
      </c>
      <c r="F38" s="52">
        <f>F31+F36</f>
        <v>1547.3399999999997</v>
      </c>
      <c r="G38" s="52"/>
      <c r="H38" s="52">
        <f>H31+H36</f>
        <v>78.32</v>
      </c>
      <c r="I38" s="52">
        <f>I31+I36</f>
        <v>79.97</v>
      </c>
      <c r="J38" s="52">
        <f>J31+J36</f>
        <v>337.75</v>
      </c>
      <c r="K38" s="52">
        <f>K31+K36</f>
        <v>2425.1099999999997</v>
      </c>
    </row>
    <row r="39" spans="1:11" ht="15" customHeight="1">
      <c r="A39" s="21" t="s">
        <v>33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5" customHeight="1">
      <c r="A40" s="4" t="s">
        <v>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27" customHeight="1">
      <c r="A41" s="85" t="s">
        <v>138</v>
      </c>
      <c r="B41" s="12" t="s">
        <v>139</v>
      </c>
      <c r="C41" s="12">
        <v>18.5</v>
      </c>
      <c r="D41" s="12">
        <v>15.04</v>
      </c>
      <c r="E41" s="12">
        <v>17.09</v>
      </c>
      <c r="F41" s="12">
        <v>284.57</v>
      </c>
      <c r="G41" s="12" t="s">
        <v>215</v>
      </c>
      <c r="H41" s="12">
        <v>21</v>
      </c>
      <c r="I41" s="12">
        <v>16.2</v>
      </c>
      <c r="J41" s="12">
        <v>0.14</v>
      </c>
      <c r="K41" s="12">
        <v>339</v>
      </c>
    </row>
    <row r="42" spans="1:11" ht="15" customHeight="1">
      <c r="A42" s="5" t="s">
        <v>191</v>
      </c>
      <c r="B42" s="12">
        <v>150</v>
      </c>
      <c r="C42" s="12">
        <v>2.11</v>
      </c>
      <c r="D42" s="12">
        <v>1.88</v>
      </c>
      <c r="E42" s="12">
        <v>14.78</v>
      </c>
      <c r="F42" s="12">
        <v>81.64</v>
      </c>
      <c r="G42" s="12">
        <v>200</v>
      </c>
      <c r="H42" s="12">
        <v>2.82</v>
      </c>
      <c r="I42" s="12">
        <v>2.5</v>
      </c>
      <c r="J42" s="12">
        <v>19.7</v>
      </c>
      <c r="K42" s="12">
        <v>108.85</v>
      </c>
    </row>
    <row r="43" spans="1:11" ht="15" customHeight="1">
      <c r="A43" s="6" t="s">
        <v>7</v>
      </c>
      <c r="B43" s="12">
        <v>20</v>
      </c>
      <c r="C43" s="12">
        <v>1.52</v>
      </c>
      <c r="D43" s="12">
        <v>0.32</v>
      </c>
      <c r="E43" s="12">
        <v>10.98</v>
      </c>
      <c r="F43" s="12">
        <v>53</v>
      </c>
      <c r="G43" s="52">
        <v>40</v>
      </c>
      <c r="H43" s="52">
        <v>3.04</v>
      </c>
      <c r="I43" s="52">
        <v>0.64</v>
      </c>
      <c r="J43" s="52">
        <v>21.96</v>
      </c>
      <c r="K43" s="52">
        <v>106</v>
      </c>
    </row>
    <row r="44" spans="1:11" ht="15" customHeight="1">
      <c r="A44" s="5"/>
      <c r="B44" s="12"/>
      <c r="C44" s="81">
        <f>SUM(C41:C43)</f>
        <v>22.13</v>
      </c>
      <c r="D44" s="81">
        <f>SUM(D41:D43)</f>
        <v>17.24</v>
      </c>
      <c r="E44" s="81">
        <f>SUM(E41:E43)</f>
        <v>42.849999999999994</v>
      </c>
      <c r="F44" s="81">
        <f>SUM(F41:F43)</f>
        <v>419.21</v>
      </c>
      <c r="G44" s="81"/>
      <c r="H44" s="81">
        <f>SUM(H41:H43)</f>
        <v>26.86</v>
      </c>
      <c r="I44" s="81">
        <f>SUM(I41:I43)</f>
        <v>19.34</v>
      </c>
      <c r="J44" s="81">
        <f>SUM(J41:J43)</f>
        <v>41.8</v>
      </c>
      <c r="K44" s="81">
        <f>SUM(K41:K43)</f>
        <v>553.85</v>
      </c>
    </row>
    <row r="45" spans="1:11" ht="15" customHeight="1">
      <c r="A45" s="4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26.25" customHeight="1">
      <c r="A46" s="22" t="s">
        <v>214</v>
      </c>
      <c r="B46" s="12">
        <v>40</v>
      </c>
      <c r="C46" s="12">
        <v>0.64</v>
      </c>
      <c r="D46" s="12">
        <v>2.032</v>
      </c>
      <c r="E46" s="12">
        <v>3.44</v>
      </c>
      <c r="F46" s="12">
        <v>35.7</v>
      </c>
      <c r="G46" s="12">
        <v>50</v>
      </c>
      <c r="H46" s="12">
        <v>0.8</v>
      </c>
      <c r="I46" s="12">
        <v>2.54</v>
      </c>
      <c r="J46" s="12">
        <v>4.31</v>
      </c>
      <c r="K46" s="12">
        <v>44.64</v>
      </c>
    </row>
    <row r="47" spans="1:11" ht="15" customHeight="1">
      <c r="A47" s="5" t="s">
        <v>203</v>
      </c>
      <c r="B47" s="12" t="s">
        <v>15</v>
      </c>
      <c r="C47" s="12">
        <v>1.19</v>
      </c>
      <c r="D47" s="12">
        <v>3.3</v>
      </c>
      <c r="E47" s="12">
        <v>8.47</v>
      </c>
      <c r="F47" s="12">
        <v>68.63</v>
      </c>
      <c r="G47" s="12" t="s">
        <v>16</v>
      </c>
      <c r="H47" s="12">
        <v>1.71</v>
      </c>
      <c r="I47" s="12">
        <v>5</v>
      </c>
      <c r="J47" s="12">
        <v>12.24</v>
      </c>
      <c r="K47" s="12">
        <v>91.5</v>
      </c>
    </row>
    <row r="48" spans="1:11" ht="15" customHeight="1">
      <c r="A48" s="5" t="s">
        <v>140</v>
      </c>
      <c r="B48" s="12">
        <v>75</v>
      </c>
      <c r="C48" s="12">
        <v>8.8</v>
      </c>
      <c r="D48" s="12">
        <v>1.88</v>
      </c>
      <c r="E48" s="12">
        <v>5.4</v>
      </c>
      <c r="F48" s="12">
        <v>75.8</v>
      </c>
      <c r="G48" s="12"/>
      <c r="H48" s="12"/>
      <c r="I48" s="12"/>
      <c r="J48" s="12"/>
      <c r="K48" s="12"/>
    </row>
    <row r="49" spans="1:11" ht="15" customHeight="1">
      <c r="A49" s="5" t="s">
        <v>234</v>
      </c>
      <c r="B49" s="12"/>
      <c r="C49" s="12"/>
      <c r="D49" s="12"/>
      <c r="E49" s="12"/>
      <c r="F49" s="12"/>
      <c r="G49" s="12">
        <v>60</v>
      </c>
      <c r="H49" s="12">
        <v>9.6</v>
      </c>
      <c r="I49" s="12">
        <v>6.1</v>
      </c>
      <c r="J49" s="12">
        <v>1.17</v>
      </c>
      <c r="K49" s="12">
        <v>100.4</v>
      </c>
    </row>
    <row r="50" spans="1:12" ht="15" customHeight="1">
      <c r="A50" s="5" t="s">
        <v>56</v>
      </c>
      <c r="B50" s="12">
        <v>100</v>
      </c>
      <c r="C50" s="12">
        <v>2.17</v>
      </c>
      <c r="D50" s="12">
        <v>3.14</v>
      </c>
      <c r="E50" s="12">
        <v>14.68</v>
      </c>
      <c r="F50" s="12">
        <v>98.27</v>
      </c>
      <c r="G50" s="12">
        <v>100</v>
      </c>
      <c r="H50" s="12">
        <v>3.25</v>
      </c>
      <c r="I50" s="12">
        <v>4.71</v>
      </c>
      <c r="J50" s="12">
        <v>22.02</v>
      </c>
      <c r="K50" s="12">
        <v>147.41</v>
      </c>
      <c r="L50" s="86"/>
    </row>
    <row r="51" spans="1:11" ht="15.75" customHeight="1">
      <c r="A51" s="5" t="s">
        <v>95</v>
      </c>
      <c r="B51" s="12">
        <v>150</v>
      </c>
      <c r="C51" s="12">
        <v>0.09</v>
      </c>
      <c r="D51" s="12">
        <v>0</v>
      </c>
      <c r="E51" s="12">
        <v>10.6</v>
      </c>
      <c r="F51" s="12">
        <v>43.2</v>
      </c>
      <c r="G51" s="12">
        <v>200</v>
      </c>
      <c r="H51" s="12">
        <v>0.12</v>
      </c>
      <c r="I51" s="12">
        <v>0</v>
      </c>
      <c r="J51" s="12">
        <v>14.14</v>
      </c>
      <c r="K51" s="12">
        <v>57.62</v>
      </c>
    </row>
    <row r="52" spans="1:11" ht="15.75" customHeight="1">
      <c r="A52" s="6" t="s">
        <v>11</v>
      </c>
      <c r="B52" s="12">
        <v>20</v>
      </c>
      <c r="C52" s="12">
        <v>1.2</v>
      </c>
      <c r="D52" s="12">
        <v>0.1</v>
      </c>
      <c r="E52" s="12">
        <v>8.72</v>
      </c>
      <c r="F52" s="12">
        <v>40.6</v>
      </c>
      <c r="G52" s="12">
        <v>40</v>
      </c>
      <c r="H52" s="12">
        <v>2.4</v>
      </c>
      <c r="I52" s="12">
        <v>0.2</v>
      </c>
      <c r="J52" s="12">
        <v>17.44</v>
      </c>
      <c r="K52" s="12">
        <v>81.2</v>
      </c>
    </row>
    <row r="53" spans="1:11" ht="15.75" customHeight="1">
      <c r="A53" s="5"/>
      <c r="B53" s="12"/>
      <c r="C53" s="81">
        <f>SUM(C46:C52)</f>
        <v>14.09</v>
      </c>
      <c r="D53" s="81">
        <f>SUM(D46:D52)</f>
        <v>10.452</v>
      </c>
      <c r="E53" s="81">
        <f>SUM(E46:E52)</f>
        <v>51.31</v>
      </c>
      <c r="F53" s="81">
        <f>SUM(F46:F52)</f>
        <v>362.2</v>
      </c>
      <c r="G53" s="81"/>
      <c r="H53" s="81">
        <f>SUM(H46:H52)</f>
        <v>17.88</v>
      </c>
      <c r="I53" s="81">
        <f>SUM(I46:I52)</f>
        <v>18.55</v>
      </c>
      <c r="J53" s="81">
        <f>SUM(J46:J52)</f>
        <v>71.32</v>
      </c>
      <c r="K53" s="81">
        <f>SUM(K46:K52)</f>
        <v>522.77</v>
      </c>
    </row>
    <row r="54" spans="1:11" ht="15.75" customHeight="1">
      <c r="A54" s="4" t="s">
        <v>12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.75" customHeight="1">
      <c r="A55" s="6" t="s">
        <v>97</v>
      </c>
      <c r="B55" s="12">
        <v>150</v>
      </c>
      <c r="C55" s="12">
        <v>3.18</v>
      </c>
      <c r="D55" s="12">
        <v>4.57</v>
      </c>
      <c r="E55" s="12">
        <v>14.2</v>
      </c>
      <c r="F55" s="12">
        <v>116.72</v>
      </c>
      <c r="G55" s="12">
        <v>200</v>
      </c>
      <c r="H55" s="12">
        <v>4.24</v>
      </c>
      <c r="I55" s="12">
        <v>6.09</v>
      </c>
      <c r="J55" s="12">
        <v>18.93</v>
      </c>
      <c r="K55" s="12">
        <v>155.63</v>
      </c>
    </row>
    <row r="56" spans="1:11" ht="15.75" customHeight="1">
      <c r="A56" s="5" t="s">
        <v>216</v>
      </c>
      <c r="B56" s="12" t="s">
        <v>143</v>
      </c>
      <c r="C56" s="12">
        <v>6.06</v>
      </c>
      <c r="D56" s="12">
        <v>5.96</v>
      </c>
      <c r="E56" s="12">
        <v>8.23</v>
      </c>
      <c r="F56" s="12">
        <v>112.71</v>
      </c>
      <c r="G56" s="12" t="s">
        <v>193</v>
      </c>
      <c r="H56" s="12">
        <v>8.31</v>
      </c>
      <c r="I56" s="12">
        <v>7.82</v>
      </c>
      <c r="J56" s="12">
        <v>11.02</v>
      </c>
      <c r="K56" s="12">
        <v>144.43</v>
      </c>
    </row>
    <row r="57" spans="1:11" ht="15.75" customHeight="1">
      <c r="A57" s="6" t="s">
        <v>113</v>
      </c>
      <c r="B57" s="12">
        <v>150</v>
      </c>
      <c r="C57" s="12">
        <v>0.04</v>
      </c>
      <c r="D57" s="12">
        <v>0.01</v>
      </c>
      <c r="E57" s="12">
        <v>3.72</v>
      </c>
      <c r="F57" s="12">
        <v>36.86</v>
      </c>
      <c r="G57" s="12">
        <v>200</v>
      </c>
      <c r="H57" s="12">
        <v>0.06</v>
      </c>
      <c r="I57" s="12">
        <v>0.02</v>
      </c>
      <c r="J57" s="12">
        <v>12.99</v>
      </c>
      <c r="K57" s="12">
        <v>49.27</v>
      </c>
    </row>
    <row r="58" spans="1:11" ht="15.75" customHeight="1">
      <c r="A58" s="6" t="s">
        <v>11</v>
      </c>
      <c r="B58" s="12">
        <v>20</v>
      </c>
      <c r="C58" s="12">
        <v>1.2</v>
      </c>
      <c r="D58" s="12">
        <v>0.1</v>
      </c>
      <c r="E58" s="12">
        <v>8.72</v>
      </c>
      <c r="F58" s="12">
        <v>40.6</v>
      </c>
      <c r="G58" s="12">
        <v>20</v>
      </c>
      <c r="H58" s="12">
        <v>1.2</v>
      </c>
      <c r="I58" s="12">
        <v>0.1</v>
      </c>
      <c r="J58" s="12">
        <v>8.72</v>
      </c>
      <c r="K58" s="12">
        <v>40.6</v>
      </c>
    </row>
    <row r="59" spans="1:11" ht="15.75" customHeight="1">
      <c r="A59" s="6" t="s">
        <v>7</v>
      </c>
      <c r="B59" s="12">
        <v>20</v>
      </c>
      <c r="C59" s="12">
        <v>1.52</v>
      </c>
      <c r="D59" s="12">
        <v>0.32</v>
      </c>
      <c r="E59" s="12">
        <v>10.98</v>
      </c>
      <c r="F59" s="12">
        <v>53</v>
      </c>
      <c r="G59" s="12">
        <v>20</v>
      </c>
      <c r="H59" s="12">
        <v>1.52</v>
      </c>
      <c r="I59" s="12">
        <v>0.32</v>
      </c>
      <c r="J59" s="12">
        <v>10.98</v>
      </c>
      <c r="K59" s="12">
        <v>53</v>
      </c>
    </row>
    <row r="60" spans="1:11" ht="15.75" customHeight="1">
      <c r="A60" s="6" t="s">
        <v>217</v>
      </c>
      <c r="B60" s="12">
        <v>150</v>
      </c>
      <c r="C60" s="12">
        <v>2.3</v>
      </c>
      <c r="D60" s="12">
        <v>1.2</v>
      </c>
      <c r="E60" s="12">
        <v>47.3</v>
      </c>
      <c r="F60" s="12">
        <v>216</v>
      </c>
      <c r="G60" s="12">
        <v>150</v>
      </c>
      <c r="H60" s="12">
        <v>2.3</v>
      </c>
      <c r="I60" s="12">
        <v>1.2</v>
      </c>
      <c r="J60" s="12">
        <v>47.3</v>
      </c>
      <c r="K60" s="12">
        <v>216</v>
      </c>
    </row>
    <row r="61" spans="1:11" ht="15.75" customHeight="1">
      <c r="A61" s="6"/>
      <c r="B61" s="12"/>
      <c r="C61" s="81">
        <f>SUM(C55:C60)</f>
        <v>14.299999999999997</v>
      </c>
      <c r="D61" s="81">
        <f aca="true" t="shared" si="0" ref="D61:K61">SUM(D55:D60)</f>
        <v>12.16</v>
      </c>
      <c r="E61" s="81">
        <f t="shared" si="0"/>
        <v>93.14999999999999</v>
      </c>
      <c r="F61" s="81">
        <f t="shared" si="0"/>
        <v>575.8900000000001</v>
      </c>
      <c r="G61" s="81"/>
      <c r="H61" s="81">
        <f t="shared" si="0"/>
        <v>17.63</v>
      </c>
      <c r="I61" s="81">
        <f t="shared" si="0"/>
        <v>15.549999999999999</v>
      </c>
      <c r="J61" s="81">
        <f t="shared" si="0"/>
        <v>109.94</v>
      </c>
      <c r="K61" s="81">
        <f t="shared" si="0"/>
        <v>658.9300000000001</v>
      </c>
    </row>
    <row r="62" spans="1:11" ht="15.75" customHeight="1">
      <c r="A62" s="4" t="s">
        <v>96</v>
      </c>
      <c r="B62" s="12"/>
      <c r="C62" s="50">
        <f>C61+C53+C44</f>
        <v>50.519999999999996</v>
      </c>
      <c r="D62" s="50">
        <f>D61+D53+D44</f>
        <v>39.852000000000004</v>
      </c>
      <c r="E62" s="50">
        <f>E61+E53+E44</f>
        <v>187.30999999999997</v>
      </c>
      <c r="F62" s="50">
        <f>F61+F53+F44</f>
        <v>1357.3000000000002</v>
      </c>
      <c r="G62" s="50"/>
      <c r="H62" s="50">
        <f>H61+H53+H44</f>
        <v>62.37</v>
      </c>
      <c r="I62" s="50">
        <f>I61+I53+I44</f>
        <v>53.44</v>
      </c>
      <c r="J62" s="50">
        <f>J61+J53+J44</f>
        <v>223.06</v>
      </c>
      <c r="K62" s="50">
        <f>K61+K53+K44</f>
        <v>1735.5500000000002</v>
      </c>
    </row>
    <row r="63" spans="1:11" ht="15.75" customHeight="1">
      <c r="A63" s="4"/>
      <c r="B63" s="12"/>
      <c r="C63" s="50"/>
      <c r="D63" s="50"/>
      <c r="E63" s="50"/>
      <c r="F63" s="51"/>
      <c r="G63" s="50"/>
      <c r="H63" s="50"/>
      <c r="I63" s="50"/>
      <c r="J63" s="50"/>
      <c r="K63" s="51"/>
    </row>
    <row r="64" spans="1:11" ht="15.75" customHeight="1">
      <c r="A64" s="30" t="s">
        <v>44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.75" customHeight="1">
      <c r="A65" s="27" t="s">
        <v>129</v>
      </c>
      <c r="B65" s="12" t="s">
        <v>47</v>
      </c>
      <c r="C65" s="12">
        <v>17.98</v>
      </c>
      <c r="D65" s="12">
        <v>12.3</v>
      </c>
      <c r="E65" s="12">
        <v>18.53</v>
      </c>
      <c r="F65" s="12">
        <v>259</v>
      </c>
      <c r="G65" s="12" t="s">
        <v>15</v>
      </c>
      <c r="H65" s="12">
        <v>22.47</v>
      </c>
      <c r="I65" s="12">
        <v>15.38</v>
      </c>
      <c r="J65" s="12">
        <v>23.16</v>
      </c>
      <c r="K65" s="12">
        <v>324.1</v>
      </c>
    </row>
    <row r="66" spans="1:11" ht="15.75" customHeight="1">
      <c r="A66" s="6" t="s">
        <v>48</v>
      </c>
      <c r="B66" s="12">
        <v>150</v>
      </c>
      <c r="C66" s="12">
        <v>2.29</v>
      </c>
      <c r="D66" s="12">
        <v>1.99</v>
      </c>
      <c r="E66" s="12">
        <v>12.66</v>
      </c>
      <c r="F66" s="12">
        <v>75.55</v>
      </c>
      <c r="G66" s="12">
        <v>200</v>
      </c>
      <c r="H66" s="12">
        <v>3.07</v>
      </c>
      <c r="I66" s="12">
        <v>2.65</v>
      </c>
      <c r="J66" s="12">
        <v>18.62</v>
      </c>
      <c r="K66" s="12">
        <v>107.33</v>
      </c>
    </row>
    <row r="67" spans="1:11" ht="15.75" customHeight="1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5.75" customHeight="1">
      <c r="A68" s="31"/>
      <c r="B68" s="12"/>
      <c r="C68" s="12">
        <f>SUM(C65:C66)</f>
        <v>20.27</v>
      </c>
      <c r="D68" s="12">
        <f aca="true" t="shared" si="1" ref="D68:K68">SUM(D65:D66)</f>
        <v>14.290000000000001</v>
      </c>
      <c r="E68" s="12">
        <f t="shared" si="1"/>
        <v>31.19</v>
      </c>
      <c r="F68" s="12">
        <f t="shared" si="1"/>
        <v>334.55</v>
      </c>
      <c r="G68" s="12"/>
      <c r="H68" s="12">
        <f t="shared" si="1"/>
        <v>25.54</v>
      </c>
      <c r="I68" s="12">
        <f t="shared" si="1"/>
        <v>18.03</v>
      </c>
      <c r="J68" s="12">
        <f t="shared" si="1"/>
        <v>41.78</v>
      </c>
      <c r="K68" s="12">
        <f t="shared" si="1"/>
        <v>431.43</v>
      </c>
    </row>
    <row r="69" spans="1:11" ht="15.75" customHeight="1">
      <c r="A69" s="4" t="s">
        <v>14</v>
      </c>
      <c r="B69" s="12"/>
      <c r="C69" s="12">
        <f>C62+C68</f>
        <v>70.78999999999999</v>
      </c>
      <c r="D69" s="12">
        <f aca="true" t="shared" si="2" ref="D69:K69">D62+D68</f>
        <v>54.142</v>
      </c>
      <c r="E69" s="12">
        <f t="shared" si="2"/>
        <v>218.49999999999997</v>
      </c>
      <c r="F69" s="12">
        <f t="shared" si="2"/>
        <v>1691.8500000000001</v>
      </c>
      <c r="G69" s="12"/>
      <c r="H69" s="12">
        <f t="shared" si="2"/>
        <v>87.91</v>
      </c>
      <c r="I69" s="12">
        <f t="shared" si="2"/>
        <v>71.47</v>
      </c>
      <c r="J69" s="12">
        <f t="shared" si="2"/>
        <v>264.84000000000003</v>
      </c>
      <c r="K69" s="12">
        <f t="shared" si="2"/>
        <v>2166.98</v>
      </c>
    </row>
    <row r="70" spans="1:11" ht="15.75" customHeight="1">
      <c r="A70" s="4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.75" customHeight="1">
      <c r="A71" s="21" t="s">
        <v>34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5.75" customHeight="1">
      <c r="A72" s="4" t="s">
        <v>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6.5" customHeight="1">
      <c r="A73" s="10" t="s">
        <v>145</v>
      </c>
      <c r="B73" s="12">
        <v>100</v>
      </c>
      <c r="C73" s="12">
        <v>3</v>
      </c>
      <c r="D73" s="12">
        <v>3.4</v>
      </c>
      <c r="E73" s="12">
        <v>14.1</v>
      </c>
      <c r="F73" s="12">
        <v>101</v>
      </c>
      <c r="G73" s="12">
        <v>150</v>
      </c>
      <c r="H73" s="12">
        <v>4.61</v>
      </c>
      <c r="I73" s="12">
        <v>5.21</v>
      </c>
      <c r="J73" s="12">
        <v>21.22</v>
      </c>
      <c r="K73" s="12">
        <v>151.6</v>
      </c>
    </row>
    <row r="74" spans="1:11" ht="15.75" customHeight="1">
      <c r="A74" s="6" t="s">
        <v>21</v>
      </c>
      <c r="B74" s="12">
        <v>150</v>
      </c>
      <c r="C74" s="12">
        <v>2.84</v>
      </c>
      <c r="D74" s="12">
        <v>2.4</v>
      </c>
      <c r="E74" s="12">
        <v>19.35</v>
      </c>
      <c r="F74" s="12">
        <v>107.25</v>
      </c>
      <c r="G74" s="12">
        <v>200</v>
      </c>
      <c r="H74" s="12">
        <v>3.76</v>
      </c>
      <c r="I74" s="12">
        <v>3.2</v>
      </c>
      <c r="J74" s="12">
        <v>25.81</v>
      </c>
      <c r="K74" s="12">
        <v>104.75</v>
      </c>
    </row>
    <row r="75" spans="1:11" ht="15.75" customHeight="1">
      <c r="A75" s="6" t="s">
        <v>18</v>
      </c>
      <c r="B75" s="12">
        <v>35</v>
      </c>
      <c r="C75" s="12">
        <v>2.41</v>
      </c>
      <c r="D75" s="12">
        <v>3.93</v>
      </c>
      <c r="E75" s="12">
        <v>14.49</v>
      </c>
      <c r="F75" s="12">
        <v>104.75</v>
      </c>
      <c r="G75" s="12">
        <v>35</v>
      </c>
      <c r="H75" s="12">
        <v>2.41</v>
      </c>
      <c r="I75" s="12">
        <v>3.93</v>
      </c>
      <c r="J75" s="12">
        <v>14.49</v>
      </c>
      <c r="K75" s="12">
        <v>104.25</v>
      </c>
    </row>
    <row r="76" spans="1:11" ht="15.75" customHeight="1">
      <c r="A76" s="6" t="s">
        <v>100</v>
      </c>
      <c r="B76" s="12">
        <v>10</v>
      </c>
      <c r="C76" s="12">
        <v>2.3</v>
      </c>
      <c r="D76" s="12">
        <v>2.9</v>
      </c>
      <c r="E76" s="12">
        <v>0</v>
      </c>
      <c r="F76" s="12">
        <v>36</v>
      </c>
      <c r="G76" s="12">
        <v>10</v>
      </c>
      <c r="H76" s="12">
        <v>2.3</v>
      </c>
      <c r="I76" s="12">
        <v>2.9</v>
      </c>
      <c r="J76" s="12">
        <v>0</v>
      </c>
      <c r="K76" s="12">
        <v>36</v>
      </c>
    </row>
    <row r="77" spans="1:11" ht="15.75" customHeight="1">
      <c r="A77" s="6" t="s">
        <v>218</v>
      </c>
      <c r="B77" s="12">
        <v>20</v>
      </c>
      <c r="C77" s="12">
        <v>0</v>
      </c>
      <c r="D77" s="12">
        <v>0</v>
      </c>
      <c r="E77" s="12">
        <v>14</v>
      </c>
      <c r="F77" s="12">
        <v>56</v>
      </c>
      <c r="G77" s="12">
        <v>30</v>
      </c>
      <c r="H77" s="12">
        <v>0</v>
      </c>
      <c r="I77" s="12">
        <v>0</v>
      </c>
      <c r="J77" s="12">
        <v>21</v>
      </c>
      <c r="K77" s="12">
        <v>84</v>
      </c>
    </row>
    <row r="78" spans="1:11" ht="15.75" customHeight="1">
      <c r="A78" s="4"/>
      <c r="B78" s="12"/>
      <c r="C78" s="81">
        <f>SUM(C73:C77)</f>
        <v>10.55</v>
      </c>
      <c r="D78" s="81">
        <f aca="true" t="shared" si="3" ref="D78:K78">SUM(D73:D77)</f>
        <v>12.63</v>
      </c>
      <c r="E78" s="81">
        <f t="shared" si="3"/>
        <v>61.940000000000005</v>
      </c>
      <c r="F78" s="81">
        <f t="shared" si="3"/>
        <v>405</v>
      </c>
      <c r="G78" s="81"/>
      <c r="H78" s="81">
        <f t="shared" si="3"/>
        <v>13.080000000000002</v>
      </c>
      <c r="I78" s="81">
        <f t="shared" si="3"/>
        <v>15.24</v>
      </c>
      <c r="J78" s="81">
        <f t="shared" si="3"/>
        <v>82.52000000000001</v>
      </c>
      <c r="K78" s="81">
        <f t="shared" si="3"/>
        <v>480.6</v>
      </c>
    </row>
    <row r="79" spans="1:11" ht="15.75" customHeight="1">
      <c r="A79" s="4" t="s">
        <v>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39.75" customHeight="1">
      <c r="A80" s="85" t="s">
        <v>250</v>
      </c>
      <c r="B80" s="12">
        <v>40</v>
      </c>
      <c r="C80" s="12">
        <v>0.6</v>
      </c>
      <c r="D80" s="12">
        <v>3.6</v>
      </c>
      <c r="E80" s="12">
        <v>3.24</v>
      </c>
      <c r="F80" s="12">
        <v>48.4</v>
      </c>
      <c r="G80" s="12">
        <v>50</v>
      </c>
      <c r="H80" s="12">
        <v>0.75</v>
      </c>
      <c r="I80" s="12">
        <v>4.58</v>
      </c>
      <c r="J80" s="12">
        <v>4.05</v>
      </c>
      <c r="K80" s="12">
        <v>60.52</v>
      </c>
    </row>
    <row r="81" spans="1:11" ht="15.75" customHeight="1">
      <c r="A81" s="5" t="s">
        <v>235</v>
      </c>
      <c r="B81" s="12">
        <v>150</v>
      </c>
      <c r="C81" s="12">
        <v>3.9</v>
      </c>
      <c r="D81" s="12">
        <v>4.22</v>
      </c>
      <c r="E81" s="12">
        <v>10.7</v>
      </c>
      <c r="F81" s="12">
        <v>96</v>
      </c>
      <c r="G81" s="12">
        <v>200</v>
      </c>
      <c r="H81" s="12">
        <v>5.2</v>
      </c>
      <c r="I81" s="12">
        <v>5.63</v>
      </c>
      <c r="J81" s="12">
        <v>14.03</v>
      </c>
      <c r="K81" s="12">
        <v>128.11</v>
      </c>
    </row>
    <row r="82" spans="1:11" ht="17.25" customHeight="1">
      <c r="A82" s="85" t="s">
        <v>10</v>
      </c>
      <c r="B82" s="12">
        <v>100</v>
      </c>
      <c r="C82" s="12">
        <v>1.92</v>
      </c>
      <c r="D82" s="12">
        <v>3</v>
      </c>
      <c r="E82" s="12">
        <v>13.1</v>
      </c>
      <c r="F82" s="12">
        <v>85.7</v>
      </c>
      <c r="G82" s="12">
        <v>200</v>
      </c>
      <c r="H82" s="12">
        <v>3.84</v>
      </c>
      <c r="I82" s="12">
        <v>6</v>
      </c>
      <c r="J82" s="12">
        <v>26.2</v>
      </c>
      <c r="K82" s="12">
        <v>171.4</v>
      </c>
    </row>
    <row r="83" spans="1:11" ht="17.25" customHeight="1">
      <c r="A83" s="85" t="s">
        <v>104</v>
      </c>
      <c r="B83" s="12">
        <v>80</v>
      </c>
      <c r="C83" s="12">
        <v>8.92</v>
      </c>
      <c r="D83" s="12">
        <v>6.71</v>
      </c>
      <c r="E83" s="12">
        <v>9.71</v>
      </c>
      <c r="F83" s="12">
        <v>137.5</v>
      </c>
      <c r="G83" s="12"/>
      <c r="H83" s="12"/>
      <c r="I83" s="12"/>
      <c r="J83" s="12"/>
      <c r="K83" s="12"/>
    </row>
    <row r="84" spans="1:11" ht="17.25" customHeight="1">
      <c r="A84" s="85" t="s">
        <v>85</v>
      </c>
      <c r="B84" s="12"/>
      <c r="C84" s="12"/>
      <c r="D84" s="12"/>
      <c r="E84" s="12"/>
      <c r="F84" s="12"/>
      <c r="G84" s="12">
        <v>60</v>
      </c>
      <c r="H84" s="12">
        <v>8.73</v>
      </c>
      <c r="I84" s="12">
        <v>9</v>
      </c>
      <c r="J84" s="12">
        <v>5.4</v>
      </c>
      <c r="K84" s="12">
        <v>91.6</v>
      </c>
    </row>
    <row r="85" spans="1:11" ht="15.75" customHeight="1">
      <c r="A85" s="26" t="s">
        <v>28</v>
      </c>
      <c r="B85" s="12">
        <v>150</v>
      </c>
      <c r="C85" s="12">
        <v>0.1</v>
      </c>
      <c r="D85" s="12">
        <v>0.1</v>
      </c>
      <c r="E85" s="12">
        <v>16.1</v>
      </c>
      <c r="F85" s="12">
        <v>63.3</v>
      </c>
      <c r="G85" s="12">
        <v>200</v>
      </c>
      <c r="H85" s="12">
        <v>0.14</v>
      </c>
      <c r="I85" s="12">
        <v>0.14</v>
      </c>
      <c r="J85" s="12">
        <v>21.49</v>
      </c>
      <c r="K85" s="12">
        <v>84.42</v>
      </c>
    </row>
    <row r="86" spans="1:11" ht="15.75" customHeight="1">
      <c r="A86" s="6" t="s">
        <v>11</v>
      </c>
      <c r="B86" s="12">
        <v>20</v>
      </c>
      <c r="C86" s="48">
        <v>1.2</v>
      </c>
      <c r="D86" s="48">
        <v>0.1</v>
      </c>
      <c r="E86" s="48">
        <v>8.72</v>
      </c>
      <c r="F86" s="48">
        <v>40.6</v>
      </c>
      <c r="G86" s="12">
        <v>40</v>
      </c>
      <c r="H86" s="12">
        <v>2.4</v>
      </c>
      <c r="I86" s="12">
        <v>0.2</v>
      </c>
      <c r="J86" s="12">
        <v>17.44</v>
      </c>
      <c r="K86" s="12">
        <v>81.2</v>
      </c>
    </row>
    <row r="87" spans="1:11" ht="15.75" customHeight="1">
      <c r="A87" s="5"/>
      <c r="B87" s="12"/>
      <c r="C87" s="81">
        <f>SUM(C80:C86)</f>
        <v>16.64</v>
      </c>
      <c r="D87" s="81">
        <f>SUM(D80:D86)</f>
        <v>17.730000000000004</v>
      </c>
      <c r="E87" s="81">
        <f>SUM(E80:E86)</f>
        <v>61.57</v>
      </c>
      <c r="F87" s="81">
        <f>SUM(F80:F86)</f>
        <v>471.50000000000006</v>
      </c>
      <c r="G87" s="81"/>
      <c r="H87" s="81">
        <f>SUM(H80:H86)</f>
        <v>21.06</v>
      </c>
      <c r="I87" s="81">
        <f>SUM(I80:I86)</f>
        <v>25.55</v>
      </c>
      <c r="J87" s="81">
        <f>SUM(J80:J86)</f>
        <v>88.61</v>
      </c>
      <c r="K87" s="81">
        <f>SUM(K80:K86)</f>
        <v>617.25</v>
      </c>
    </row>
    <row r="88" spans="1:11" ht="15" customHeight="1">
      <c r="A88" s="4" t="s">
        <v>12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8.75" customHeight="1">
      <c r="A89" s="6" t="s">
        <v>204</v>
      </c>
      <c r="B89" s="12">
        <v>50</v>
      </c>
      <c r="C89" s="12">
        <v>3.57</v>
      </c>
      <c r="D89" s="12">
        <v>7.38</v>
      </c>
      <c r="E89" s="12">
        <v>27.57</v>
      </c>
      <c r="F89" s="12">
        <v>192.52</v>
      </c>
      <c r="G89" s="12">
        <v>70</v>
      </c>
      <c r="H89" s="12">
        <v>4.99</v>
      </c>
      <c r="I89" s="12">
        <v>10.3</v>
      </c>
      <c r="J89" s="12">
        <v>38.5</v>
      </c>
      <c r="K89" s="12">
        <v>269.5</v>
      </c>
    </row>
    <row r="90" spans="1:11" ht="16.5" customHeight="1">
      <c r="A90" s="6" t="s">
        <v>194</v>
      </c>
      <c r="B90" s="12">
        <v>150</v>
      </c>
      <c r="C90" s="12">
        <v>4.2</v>
      </c>
      <c r="D90" s="12">
        <v>4.8</v>
      </c>
      <c r="E90" s="12">
        <v>6.15</v>
      </c>
      <c r="F90" s="12">
        <v>84</v>
      </c>
      <c r="G90" s="12">
        <v>200</v>
      </c>
      <c r="H90" s="12">
        <v>5.6</v>
      </c>
      <c r="I90" s="12">
        <v>6.4</v>
      </c>
      <c r="J90" s="12">
        <v>8.2</v>
      </c>
      <c r="K90" s="12">
        <v>112</v>
      </c>
    </row>
    <row r="91" spans="1:11" ht="15.75" customHeight="1">
      <c r="A91" s="6" t="s">
        <v>219</v>
      </c>
      <c r="B91" s="12">
        <v>100</v>
      </c>
      <c r="C91" s="12">
        <v>0.16</v>
      </c>
      <c r="D91" s="12">
        <v>0.26</v>
      </c>
      <c r="E91" s="12">
        <v>13.8</v>
      </c>
      <c r="F91" s="12">
        <v>55</v>
      </c>
      <c r="G91" s="12">
        <v>150</v>
      </c>
      <c r="H91" s="12">
        <v>0.25</v>
      </c>
      <c r="I91" s="12">
        <v>0.39</v>
      </c>
      <c r="J91" s="12">
        <v>20.7</v>
      </c>
      <c r="K91" s="12">
        <v>82.5</v>
      </c>
    </row>
    <row r="92" spans="1:11" ht="15.75" customHeight="1">
      <c r="A92" s="5"/>
      <c r="B92" s="12"/>
      <c r="C92" s="81">
        <f>SUM(C89:C91)</f>
        <v>7.93</v>
      </c>
      <c r="D92" s="81">
        <f>SUM(D89:D91)</f>
        <v>12.44</v>
      </c>
      <c r="E92" s="81">
        <f>SUM(E89:E91)</f>
        <v>47.519999999999996</v>
      </c>
      <c r="F92" s="81">
        <f>SUM(F89:F91)</f>
        <v>331.52</v>
      </c>
      <c r="G92" s="81"/>
      <c r="H92" s="81">
        <f>SUM(H89:H91)</f>
        <v>10.84</v>
      </c>
      <c r="I92" s="81">
        <f>SUM(I89:I91)</f>
        <v>17.090000000000003</v>
      </c>
      <c r="J92" s="81">
        <f>SUM(J89:J91)</f>
        <v>67.4</v>
      </c>
      <c r="K92" s="81">
        <f>SUM(K89:K91)</f>
        <v>464</v>
      </c>
    </row>
    <row r="93" spans="1:11" ht="15.75" customHeight="1">
      <c r="A93" s="4" t="s">
        <v>96</v>
      </c>
      <c r="B93" s="12"/>
      <c r="C93" s="50">
        <f>C78+C87+C92</f>
        <v>35.120000000000005</v>
      </c>
      <c r="D93" s="50">
        <f>D78+D87+D92</f>
        <v>42.800000000000004</v>
      </c>
      <c r="E93" s="50">
        <f>E78+E87+E92</f>
        <v>171.03</v>
      </c>
      <c r="F93" s="51">
        <f>F78+F87+F92</f>
        <v>1208.02</v>
      </c>
      <c r="G93" s="50"/>
      <c r="H93" s="50">
        <f>H78+H87+H92</f>
        <v>44.980000000000004</v>
      </c>
      <c r="I93" s="50">
        <f>I78+I87+I92</f>
        <v>57.88</v>
      </c>
      <c r="J93" s="50">
        <f>J78+J87+J92</f>
        <v>238.53</v>
      </c>
      <c r="K93" s="51">
        <f>K78+K87+K92</f>
        <v>1561.85</v>
      </c>
    </row>
    <row r="94" spans="1:11" ht="15.75" customHeight="1">
      <c r="A94" s="32" t="s">
        <v>44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5.75" customHeight="1">
      <c r="A95" s="6" t="s">
        <v>54</v>
      </c>
      <c r="B95" s="12" t="s">
        <v>55</v>
      </c>
      <c r="C95" s="12">
        <v>8.6</v>
      </c>
      <c r="D95" s="12">
        <v>10.6</v>
      </c>
      <c r="E95" s="12">
        <v>10.61</v>
      </c>
      <c r="F95" s="12">
        <v>156.09</v>
      </c>
      <c r="G95" s="12" t="s">
        <v>55</v>
      </c>
      <c r="H95" s="12">
        <v>8.6</v>
      </c>
      <c r="I95" s="12">
        <v>10.6</v>
      </c>
      <c r="J95" s="12">
        <v>10.61</v>
      </c>
      <c r="K95" s="12">
        <v>156.09</v>
      </c>
    </row>
    <row r="96" spans="1:11" ht="15.75" customHeight="1">
      <c r="A96" s="6" t="s">
        <v>56</v>
      </c>
      <c r="B96" s="12">
        <v>100</v>
      </c>
      <c r="C96" s="12">
        <v>1.55</v>
      </c>
      <c r="D96" s="12">
        <v>2.15</v>
      </c>
      <c r="E96" s="12">
        <v>15.6</v>
      </c>
      <c r="F96" s="12">
        <v>89.57</v>
      </c>
      <c r="G96" s="12">
        <v>130</v>
      </c>
      <c r="H96" s="12">
        <v>2.01</v>
      </c>
      <c r="I96" s="12">
        <v>2.79</v>
      </c>
      <c r="J96" s="12">
        <v>20.28</v>
      </c>
      <c r="K96" s="12">
        <v>116.44</v>
      </c>
    </row>
    <row r="97" spans="1:11" ht="15.75" customHeight="1">
      <c r="A97" s="6" t="s">
        <v>86</v>
      </c>
      <c r="B97" s="12">
        <v>150</v>
      </c>
      <c r="C97" s="12">
        <v>0.12</v>
      </c>
      <c r="D97" s="12">
        <v>0.12</v>
      </c>
      <c r="E97" s="12">
        <v>17.91</v>
      </c>
      <c r="F97" s="12">
        <v>70.35</v>
      </c>
      <c r="G97" s="12">
        <v>200</v>
      </c>
      <c r="H97" s="12">
        <v>0.16</v>
      </c>
      <c r="I97" s="12">
        <v>0.16</v>
      </c>
      <c r="J97" s="12">
        <v>23.88</v>
      </c>
      <c r="K97" s="12">
        <v>93.8</v>
      </c>
    </row>
    <row r="98" spans="1:11" ht="15.75" customHeight="1">
      <c r="A98" s="6" t="s">
        <v>11</v>
      </c>
      <c r="B98" s="12">
        <v>20</v>
      </c>
      <c r="C98" s="48">
        <v>1.32</v>
      </c>
      <c r="D98" s="48">
        <v>0.24</v>
      </c>
      <c r="E98" s="48">
        <v>6.84</v>
      </c>
      <c r="F98" s="48">
        <v>36.2</v>
      </c>
      <c r="G98" s="12">
        <v>20</v>
      </c>
      <c r="H98" s="48">
        <v>1.32</v>
      </c>
      <c r="I98" s="48">
        <v>0.24</v>
      </c>
      <c r="J98" s="48">
        <v>6.84</v>
      </c>
      <c r="K98" s="48">
        <v>36.2</v>
      </c>
    </row>
    <row r="99" spans="1:11" ht="15.75" customHeight="1">
      <c r="A99" s="6"/>
      <c r="B99" s="12"/>
      <c r="C99" s="12">
        <f>SUM(C95:C98)</f>
        <v>11.59</v>
      </c>
      <c r="D99" s="12">
        <f aca="true" t="shared" si="4" ref="D99:K99">SUM(D95:D98)</f>
        <v>13.11</v>
      </c>
      <c r="E99" s="12">
        <f t="shared" si="4"/>
        <v>50.96000000000001</v>
      </c>
      <c r="F99" s="12">
        <f t="shared" si="4"/>
        <v>352.21</v>
      </c>
      <c r="G99" s="12"/>
      <c r="H99" s="12">
        <f t="shared" si="4"/>
        <v>12.09</v>
      </c>
      <c r="I99" s="12">
        <f t="shared" si="4"/>
        <v>13.790000000000001</v>
      </c>
      <c r="J99" s="12">
        <f t="shared" si="4"/>
        <v>61.61</v>
      </c>
      <c r="K99" s="12">
        <f t="shared" si="4"/>
        <v>402.53</v>
      </c>
    </row>
    <row r="100" spans="1:11" ht="15.75" customHeight="1">
      <c r="A100" s="4" t="s">
        <v>14</v>
      </c>
      <c r="B100" s="52"/>
      <c r="C100" s="52">
        <f>C93+C99</f>
        <v>46.71000000000001</v>
      </c>
      <c r="D100" s="52">
        <f aca="true" t="shared" si="5" ref="D100:K100">D93+D99</f>
        <v>55.910000000000004</v>
      </c>
      <c r="E100" s="52">
        <f t="shared" si="5"/>
        <v>221.99</v>
      </c>
      <c r="F100" s="52">
        <f t="shared" si="5"/>
        <v>1560.23</v>
      </c>
      <c r="G100" s="52"/>
      <c r="H100" s="52">
        <f t="shared" si="5"/>
        <v>57.07000000000001</v>
      </c>
      <c r="I100" s="52">
        <f t="shared" si="5"/>
        <v>71.67</v>
      </c>
      <c r="J100" s="52">
        <f t="shared" si="5"/>
        <v>300.14</v>
      </c>
      <c r="K100" s="52">
        <f t="shared" si="5"/>
        <v>1964.3799999999999</v>
      </c>
    </row>
    <row r="101" spans="1:11" ht="15.75" customHeight="1">
      <c r="A101" s="4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5" customHeight="1">
      <c r="A102" s="21" t="s">
        <v>35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5" customHeight="1">
      <c r="A103" s="4" t="s">
        <v>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5" customHeight="1">
      <c r="A104" s="5" t="s">
        <v>102</v>
      </c>
      <c r="B104" s="12">
        <v>120</v>
      </c>
      <c r="C104" s="12">
        <v>16.79</v>
      </c>
      <c r="D104" s="12">
        <v>14.77</v>
      </c>
      <c r="E104" s="12">
        <v>27.11</v>
      </c>
      <c r="F104" s="12">
        <v>314.66</v>
      </c>
      <c r="G104" s="12"/>
      <c r="H104" s="12"/>
      <c r="I104" s="12"/>
      <c r="J104" s="12"/>
      <c r="K104" s="12"/>
    </row>
    <row r="105" spans="1:11" ht="15" customHeight="1">
      <c r="A105" s="5" t="s">
        <v>103</v>
      </c>
      <c r="B105" s="12"/>
      <c r="C105" s="12"/>
      <c r="D105" s="12"/>
      <c r="E105" s="12"/>
      <c r="F105" s="12"/>
      <c r="G105" s="12" t="s">
        <v>130</v>
      </c>
      <c r="H105" s="12">
        <v>18.1</v>
      </c>
      <c r="I105" s="12">
        <v>14</v>
      </c>
      <c r="J105" s="12">
        <v>22.8</v>
      </c>
      <c r="K105" s="12">
        <v>296.4</v>
      </c>
    </row>
    <row r="106" spans="1:11" ht="15" customHeight="1">
      <c r="A106" s="5" t="s">
        <v>191</v>
      </c>
      <c r="B106" s="12">
        <v>150</v>
      </c>
      <c r="C106" s="12">
        <v>2.11</v>
      </c>
      <c r="D106" s="12">
        <v>1.88</v>
      </c>
      <c r="E106" s="12">
        <v>14.78</v>
      </c>
      <c r="F106" s="12">
        <v>81.64</v>
      </c>
      <c r="G106" s="12">
        <v>200</v>
      </c>
      <c r="H106" s="12">
        <v>2.82</v>
      </c>
      <c r="I106" s="12">
        <v>2.5</v>
      </c>
      <c r="J106" s="12">
        <v>19.7</v>
      </c>
      <c r="K106" s="12">
        <v>108.85</v>
      </c>
    </row>
    <row r="107" spans="1:11" ht="15" customHeight="1">
      <c r="A107" s="6" t="s">
        <v>7</v>
      </c>
      <c r="B107" s="12">
        <v>20</v>
      </c>
      <c r="C107" s="12">
        <v>1.52</v>
      </c>
      <c r="D107" s="12">
        <v>0.32</v>
      </c>
      <c r="E107" s="12">
        <v>10.98</v>
      </c>
      <c r="F107" s="12">
        <v>53</v>
      </c>
      <c r="G107" s="12">
        <v>40</v>
      </c>
      <c r="H107" s="12">
        <v>3.04</v>
      </c>
      <c r="I107" s="12">
        <v>0.64</v>
      </c>
      <c r="J107" s="12">
        <v>21.96</v>
      </c>
      <c r="K107" s="12">
        <v>106</v>
      </c>
    </row>
    <row r="108" spans="1:11" ht="15" customHeight="1">
      <c r="A108" s="5"/>
      <c r="B108" s="12"/>
      <c r="C108" s="81">
        <f>SUM(C104:C107)</f>
        <v>20.419999999999998</v>
      </c>
      <c r="D108" s="81">
        <f>SUM(D104:D107)</f>
        <v>16.97</v>
      </c>
      <c r="E108" s="81">
        <f>SUM(E104:E107)</f>
        <v>52.870000000000005</v>
      </c>
      <c r="F108" s="81">
        <f>SUM(F104:F107)</f>
        <v>449.3</v>
      </c>
      <c r="G108" s="81"/>
      <c r="H108" s="81">
        <f>SUM(H104:H107)</f>
        <v>23.96</v>
      </c>
      <c r="I108" s="81">
        <f>SUM(I104:I107)</f>
        <v>17.14</v>
      </c>
      <c r="J108" s="81">
        <f>SUM(J104:J107)</f>
        <v>64.46000000000001</v>
      </c>
      <c r="K108" s="81">
        <f>SUM(K104:K107)</f>
        <v>511.25</v>
      </c>
    </row>
    <row r="109" spans="1:11" ht="26.25" customHeight="1">
      <c r="A109" s="4" t="s">
        <v>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5" customHeight="1">
      <c r="A110" s="5" t="s">
        <v>220</v>
      </c>
      <c r="B110" s="11">
        <v>40</v>
      </c>
      <c r="C110" s="11">
        <v>0.59</v>
      </c>
      <c r="D110" s="11">
        <v>2</v>
      </c>
      <c r="E110" s="11">
        <v>3.3</v>
      </c>
      <c r="F110" s="11">
        <v>34.9</v>
      </c>
      <c r="G110" s="11">
        <v>50</v>
      </c>
      <c r="H110" s="11">
        <v>0.69</v>
      </c>
      <c r="I110" s="11">
        <v>4.03</v>
      </c>
      <c r="J110" s="11">
        <v>4.74</v>
      </c>
      <c r="K110" s="11">
        <v>60.55</v>
      </c>
    </row>
    <row r="111" spans="1:11" ht="26.25" customHeight="1">
      <c r="A111" s="25" t="s">
        <v>259</v>
      </c>
      <c r="B111" s="12" t="s">
        <v>15</v>
      </c>
      <c r="C111" s="12">
        <v>1.52</v>
      </c>
      <c r="D111" s="12">
        <v>3.56</v>
      </c>
      <c r="E111" s="12">
        <v>9.79</v>
      </c>
      <c r="F111" s="12">
        <v>79.11</v>
      </c>
      <c r="G111" s="12" t="s">
        <v>16</v>
      </c>
      <c r="H111" s="12">
        <v>2.02</v>
      </c>
      <c r="I111" s="12">
        <v>4.75</v>
      </c>
      <c r="J111" s="12">
        <v>13.05</v>
      </c>
      <c r="K111" s="12">
        <v>105.48</v>
      </c>
    </row>
    <row r="112" spans="1:11" ht="15" customHeight="1">
      <c r="A112" s="22" t="s">
        <v>105</v>
      </c>
      <c r="B112" s="12">
        <v>100</v>
      </c>
      <c r="C112" s="12">
        <v>1.8</v>
      </c>
      <c r="D112" s="12">
        <v>2.1</v>
      </c>
      <c r="E112" s="12">
        <v>13</v>
      </c>
      <c r="F112" s="12">
        <v>80.7</v>
      </c>
      <c r="G112" s="12">
        <v>100</v>
      </c>
      <c r="H112" s="12">
        <v>1.8</v>
      </c>
      <c r="I112" s="12">
        <v>2.1</v>
      </c>
      <c r="J112" s="12">
        <v>13</v>
      </c>
      <c r="K112" s="12">
        <v>80.7</v>
      </c>
    </row>
    <row r="113" spans="1:11" ht="15" customHeight="1">
      <c r="A113" s="22" t="s">
        <v>98</v>
      </c>
      <c r="B113" s="12">
        <v>50</v>
      </c>
      <c r="C113" s="12">
        <v>7.2</v>
      </c>
      <c r="D113" s="12">
        <v>3.8</v>
      </c>
      <c r="E113" s="12">
        <v>1.79</v>
      </c>
      <c r="F113" s="12">
        <v>98.8</v>
      </c>
      <c r="G113" s="12"/>
      <c r="H113" s="12"/>
      <c r="I113" s="12"/>
      <c r="J113" s="12"/>
      <c r="K113" s="12"/>
    </row>
    <row r="114" spans="1:11" ht="15" customHeight="1">
      <c r="A114" s="22" t="s">
        <v>236</v>
      </c>
      <c r="B114" s="12"/>
      <c r="C114" s="12"/>
      <c r="D114" s="12"/>
      <c r="E114" s="12"/>
      <c r="F114" s="12"/>
      <c r="G114" s="12">
        <v>100</v>
      </c>
      <c r="H114" s="12">
        <v>14.54</v>
      </c>
      <c r="I114" s="12">
        <v>7.14</v>
      </c>
      <c r="J114" s="12">
        <v>3.5</v>
      </c>
      <c r="K114" s="12">
        <v>139.25</v>
      </c>
    </row>
    <row r="115" spans="1:11" ht="15" customHeight="1">
      <c r="A115" s="59" t="s">
        <v>101</v>
      </c>
      <c r="B115" s="12">
        <v>150</v>
      </c>
      <c r="C115" s="12">
        <v>0.46</v>
      </c>
      <c r="D115" s="12">
        <v>0</v>
      </c>
      <c r="E115" s="12">
        <v>13</v>
      </c>
      <c r="F115" s="12">
        <v>53.23</v>
      </c>
      <c r="G115" s="12">
        <v>200</v>
      </c>
      <c r="H115" s="12">
        <v>0.61</v>
      </c>
      <c r="I115" s="12">
        <v>0</v>
      </c>
      <c r="J115" s="12">
        <v>17.34</v>
      </c>
      <c r="K115" s="12">
        <v>70.97</v>
      </c>
    </row>
    <row r="116" spans="1:11" ht="15" customHeight="1">
      <c r="A116" s="6" t="s">
        <v>11</v>
      </c>
      <c r="B116" s="12">
        <v>40</v>
      </c>
      <c r="C116" s="12">
        <v>2.4</v>
      </c>
      <c r="D116" s="12">
        <v>0.2</v>
      </c>
      <c r="E116" s="12">
        <v>17.44</v>
      </c>
      <c r="F116" s="12">
        <v>81.2</v>
      </c>
      <c r="G116" s="12">
        <v>60</v>
      </c>
      <c r="H116" s="12">
        <v>3.6</v>
      </c>
      <c r="I116" s="12">
        <v>0.3</v>
      </c>
      <c r="J116" s="12">
        <v>26.1</v>
      </c>
      <c r="K116" s="12">
        <v>121.8</v>
      </c>
    </row>
    <row r="117" spans="1:11" ht="15" customHeight="1">
      <c r="A117" s="5"/>
      <c r="B117" s="12"/>
      <c r="C117" s="81">
        <f>SUM(C110:C116)</f>
        <v>13.97</v>
      </c>
      <c r="D117" s="81">
        <f aca="true" t="shared" si="6" ref="D117:K117">SUM(D110:D116)</f>
        <v>11.66</v>
      </c>
      <c r="E117" s="81">
        <f t="shared" si="6"/>
        <v>58.31999999999999</v>
      </c>
      <c r="F117" s="81">
        <f t="shared" si="6"/>
        <v>427.94</v>
      </c>
      <c r="G117" s="81">
        <f t="shared" si="6"/>
        <v>510</v>
      </c>
      <c r="H117" s="81">
        <f t="shared" si="6"/>
        <v>23.259999999999998</v>
      </c>
      <c r="I117" s="81">
        <f t="shared" si="6"/>
        <v>18.32</v>
      </c>
      <c r="J117" s="81">
        <f t="shared" si="6"/>
        <v>77.72999999999999</v>
      </c>
      <c r="K117" s="81">
        <f t="shared" si="6"/>
        <v>578.75</v>
      </c>
    </row>
    <row r="118" spans="1:11" ht="15" customHeight="1">
      <c r="A118" s="4" t="s">
        <v>12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5" customHeight="1">
      <c r="A119" s="26" t="s">
        <v>141</v>
      </c>
      <c r="B119" s="12" t="s">
        <v>205</v>
      </c>
      <c r="C119" s="12">
        <v>3.1</v>
      </c>
      <c r="D119" s="12">
        <v>6.7</v>
      </c>
      <c r="E119" s="12">
        <v>24.8</v>
      </c>
      <c r="F119" s="12">
        <v>180.54</v>
      </c>
      <c r="G119" s="12"/>
      <c r="H119" s="12"/>
      <c r="I119" s="12"/>
      <c r="J119" s="12"/>
      <c r="K119" s="12"/>
    </row>
    <row r="120" spans="1:11" ht="29.25" customHeight="1">
      <c r="A120" s="89" t="s">
        <v>142</v>
      </c>
      <c r="B120" s="12"/>
      <c r="C120" s="12"/>
      <c r="D120" s="12"/>
      <c r="E120" s="12"/>
      <c r="F120" s="12"/>
      <c r="G120" s="12" t="s">
        <v>31</v>
      </c>
      <c r="H120" s="12">
        <v>3.63</v>
      </c>
      <c r="I120" s="12">
        <v>14.1</v>
      </c>
      <c r="J120" s="12">
        <v>29.2</v>
      </c>
      <c r="K120" s="12">
        <v>256.5</v>
      </c>
    </row>
    <row r="121" spans="1:11" ht="17.25" customHeight="1">
      <c r="A121" s="89" t="s">
        <v>13</v>
      </c>
      <c r="B121" s="12">
        <v>150</v>
      </c>
      <c r="C121" s="12">
        <v>4.2</v>
      </c>
      <c r="D121" s="12">
        <v>4.8</v>
      </c>
      <c r="E121" s="12">
        <v>6.15</v>
      </c>
      <c r="F121" s="12">
        <v>84</v>
      </c>
      <c r="G121" s="12">
        <v>200</v>
      </c>
      <c r="H121" s="12">
        <v>5.6</v>
      </c>
      <c r="I121" s="12">
        <v>6.4</v>
      </c>
      <c r="J121" s="12">
        <v>8.2</v>
      </c>
      <c r="K121" s="12">
        <v>112</v>
      </c>
    </row>
    <row r="122" spans="1:11" ht="15.75" customHeight="1">
      <c r="A122" s="6" t="s">
        <v>221</v>
      </c>
      <c r="B122" s="12">
        <v>100</v>
      </c>
      <c r="C122" s="12">
        <v>0.9</v>
      </c>
      <c r="D122" s="12">
        <v>0.1</v>
      </c>
      <c r="E122" s="12">
        <v>12</v>
      </c>
      <c r="F122" s="12">
        <v>47</v>
      </c>
      <c r="G122" s="12">
        <v>150</v>
      </c>
      <c r="H122" s="12">
        <v>1.35</v>
      </c>
      <c r="I122" s="12">
        <v>0.15</v>
      </c>
      <c r="J122" s="12">
        <v>18</v>
      </c>
      <c r="K122" s="12">
        <v>70.5</v>
      </c>
    </row>
    <row r="123" spans="1:11" ht="15.75" customHeight="1">
      <c r="A123" s="6"/>
      <c r="B123" s="12"/>
      <c r="C123" s="81">
        <f>C119+C121+C122</f>
        <v>8.200000000000001</v>
      </c>
      <c r="D123" s="81">
        <f>D119+D121+D122</f>
        <v>11.6</v>
      </c>
      <c r="E123" s="81">
        <f>E119+E121+E122</f>
        <v>42.95</v>
      </c>
      <c r="F123" s="81">
        <f>F119+F121+F122</f>
        <v>311.53999999999996</v>
      </c>
      <c r="G123" s="81"/>
      <c r="H123" s="81">
        <f>H120+H121+H122</f>
        <v>10.58</v>
      </c>
      <c r="I123" s="81">
        <f>I120+I121+I122</f>
        <v>20.65</v>
      </c>
      <c r="J123" s="81">
        <f>J120+J121+J122</f>
        <v>55.4</v>
      </c>
      <c r="K123" s="81">
        <f>K120+K121+K122</f>
        <v>439</v>
      </c>
    </row>
    <row r="124" spans="1:11" ht="15.75" customHeight="1">
      <c r="A124" s="4" t="s">
        <v>96</v>
      </c>
      <c r="B124" s="12"/>
      <c r="C124" s="50"/>
      <c r="D124" s="50">
        <f aca="true" t="shared" si="7" ref="D124:K124">D123+D117+D108</f>
        <v>40.23</v>
      </c>
      <c r="E124" s="50">
        <f t="shared" si="7"/>
        <v>154.14</v>
      </c>
      <c r="F124" s="50">
        <f t="shared" si="7"/>
        <v>1188.78</v>
      </c>
      <c r="G124" s="50"/>
      <c r="H124" s="50">
        <f t="shared" si="7"/>
        <v>57.8</v>
      </c>
      <c r="I124" s="50">
        <f t="shared" si="7"/>
        <v>56.11</v>
      </c>
      <c r="J124" s="50">
        <f t="shared" si="7"/>
        <v>197.59</v>
      </c>
      <c r="K124" s="50">
        <f t="shared" si="7"/>
        <v>1529</v>
      </c>
    </row>
    <row r="125" spans="1:11" ht="15.75" customHeight="1">
      <c r="A125" s="32" t="s">
        <v>44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5.75" customHeight="1">
      <c r="A126" s="6" t="s">
        <v>58</v>
      </c>
      <c r="B126" s="12" t="s">
        <v>60</v>
      </c>
      <c r="C126" s="12">
        <v>4.9</v>
      </c>
      <c r="D126" s="12">
        <v>12.9</v>
      </c>
      <c r="E126" s="12">
        <v>20.4</v>
      </c>
      <c r="F126" s="12">
        <v>218</v>
      </c>
      <c r="G126" s="12" t="s">
        <v>59</v>
      </c>
      <c r="H126" s="12">
        <v>7.29</v>
      </c>
      <c r="I126" s="12">
        <v>19.4</v>
      </c>
      <c r="J126" s="12">
        <v>30.67</v>
      </c>
      <c r="K126" s="12">
        <v>327.08</v>
      </c>
    </row>
    <row r="127" spans="1:11" ht="15.75" customHeight="1">
      <c r="A127" s="5" t="s">
        <v>19</v>
      </c>
      <c r="B127" s="12">
        <v>150</v>
      </c>
      <c r="C127" s="12">
        <v>0.1</v>
      </c>
      <c r="D127" s="12">
        <v>0.09</v>
      </c>
      <c r="E127" s="12">
        <v>21.95</v>
      </c>
      <c r="F127" s="12">
        <v>86.6</v>
      </c>
      <c r="G127" s="12">
        <v>200</v>
      </c>
      <c r="H127" s="12">
        <v>0.13</v>
      </c>
      <c r="I127" s="12">
        <v>0.12</v>
      </c>
      <c r="J127" s="12">
        <v>29.27</v>
      </c>
      <c r="K127" s="12">
        <v>115.46</v>
      </c>
    </row>
    <row r="128" spans="1:11" ht="15.75" customHeight="1">
      <c r="A128" s="5" t="s">
        <v>7</v>
      </c>
      <c r="B128" s="12">
        <v>20</v>
      </c>
      <c r="C128" s="12">
        <v>1.6</v>
      </c>
      <c r="D128" s="12">
        <v>0.6</v>
      </c>
      <c r="E128" s="12">
        <v>9.96</v>
      </c>
      <c r="F128" s="12">
        <v>52.4</v>
      </c>
      <c r="G128" s="12">
        <v>30</v>
      </c>
      <c r="H128" s="12">
        <v>2.4</v>
      </c>
      <c r="I128" s="12">
        <v>0.9</v>
      </c>
      <c r="J128" s="12">
        <v>14.94</v>
      </c>
      <c r="K128" s="12">
        <v>78.6</v>
      </c>
    </row>
    <row r="129" spans="1:11" ht="15.75" customHeight="1">
      <c r="A129" s="5"/>
      <c r="B129" s="12"/>
      <c r="C129" s="12">
        <f>SUM(C126:C128)</f>
        <v>6.6</v>
      </c>
      <c r="D129" s="12">
        <f aca="true" t="shared" si="8" ref="D129:K129">SUM(D126:D128)</f>
        <v>13.59</v>
      </c>
      <c r="E129" s="12">
        <f t="shared" si="8"/>
        <v>52.309999999999995</v>
      </c>
      <c r="F129" s="12">
        <f t="shared" si="8"/>
        <v>357</v>
      </c>
      <c r="G129" s="12"/>
      <c r="H129" s="12">
        <f t="shared" si="8"/>
        <v>9.82</v>
      </c>
      <c r="I129" s="12">
        <f t="shared" si="8"/>
        <v>20.419999999999998</v>
      </c>
      <c r="J129" s="12">
        <f t="shared" si="8"/>
        <v>74.88</v>
      </c>
      <c r="K129" s="12">
        <f t="shared" si="8"/>
        <v>521.14</v>
      </c>
    </row>
    <row r="130" spans="1:11" ht="15.75" customHeight="1">
      <c r="A130" s="4" t="s">
        <v>14</v>
      </c>
      <c r="B130" s="12"/>
      <c r="C130" s="12">
        <f>C124+C129</f>
        <v>6.6</v>
      </c>
      <c r="D130" s="12">
        <f aca="true" t="shared" si="9" ref="D130:K130">D124+D129</f>
        <v>53.81999999999999</v>
      </c>
      <c r="E130" s="12">
        <f t="shared" si="9"/>
        <v>206.45</v>
      </c>
      <c r="F130" s="12">
        <f t="shared" si="9"/>
        <v>1545.78</v>
      </c>
      <c r="G130" s="12"/>
      <c r="H130" s="12">
        <f t="shared" si="9"/>
        <v>67.62</v>
      </c>
      <c r="I130" s="12">
        <f t="shared" si="9"/>
        <v>76.53</v>
      </c>
      <c r="J130" s="12">
        <f t="shared" si="9"/>
        <v>272.47</v>
      </c>
      <c r="K130" s="12">
        <f t="shared" si="9"/>
        <v>2050.14</v>
      </c>
    </row>
    <row r="131" spans="1:11" ht="15.75" customHeight="1">
      <c r="A131" s="4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5.75" customHeight="1">
      <c r="A132" s="21" t="s">
        <v>36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5.75" customHeight="1">
      <c r="A133" s="4" t="s">
        <v>6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5.75" customHeight="1">
      <c r="A134" s="6" t="s">
        <v>237</v>
      </c>
      <c r="B134" s="9">
        <v>50</v>
      </c>
      <c r="C134" s="9">
        <v>0.4</v>
      </c>
      <c r="D134" s="9">
        <v>0.05</v>
      </c>
      <c r="E134" s="9">
        <v>0.8</v>
      </c>
      <c r="F134" s="9">
        <v>6.5</v>
      </c>
      <c r="G134" s="12"/>
      <c r="H134" s="12"/>
      <c r="I134" s="12"/>
      <c r="J134" s="12"/>
      <c r="K134" s="12"/>
    </row>
    <row r="135" spans="1:11" ht="15.75" customHeight="1">
      <c r="A135" s="6" t="s">
        <v>106</v>
      </c>
      <c r="B135" s="12">
        <v>50</v>
      </c>
      <c r="C135" s="12">
        <v>4.6</v>
      </c>
      <c r="D135" s="12">
        <v>6</v>
      </c>
      <c r="E135" s="12">
        <v>0.85</v>
      </c>
      <c r="F135" s="12">
        <v>77.5</v>
      </c>
      <c r="G135" s="12">
        <v>80</v>
      </c>
      <c r="H135" s="12">
        <v>7.3</v>
      </c>
      <c r="I135" s="12">
        <v>9.6</v>
      </c>
      <c r="J135" s="12">
        <v>1.36</v>
      </c>
      <c r="K135" s="12">
        <v>124</v>
      </c>
    </row>
    <row r="136" spans="1:11" ht="13.5" customHeight="1">
      <c r="A136" s="5" t="s">
        <v>113</v>
      </c>
      <c r="B136" s="12">
        <v>150</v>
      </c>
      <c r="C136" s="12">
        <v>2.29</v>
      </c>
      <c r="D136" s="12">
        <v>1.99</v>
      </c>
      <c r="E136" s="12">
        <v>14.01</v>
      </c>
      <c r="F136" s="12">
        <v>80.66</v>
      </c>
      <c r="G136" s="12">
        <v>200</v>
      </c>
      <c r="H136" s="12">
        <v>3.07</v>
      </c>
      <c r="I136" s="12">
        <v>2.65</v>
      </c>
      <c r="J136" s="12">
        <v>18.62</v>
      </c>
      <c r="K136" s="12">
        <v>107.33</v>
      </c>
    </row>
    <row r="137" spans="1:11" ht="13.5" customHeight="1">
      <c r="A137" s="6" t="s">
        <v>18</v>
      </c>
      <c r="B137" s="12">
        <v>35</v>
      </c>
      <c r="C137" s="12">
        <v>2.41</v>
      </c>
      <c r="D137" s="12">
        <v>3.93</v>
      </c>
      <c r="E137" s="12">
        <v>14.49</v>
      </c>
      <c r="F137" s="12">
        <v>104.75</v>
      </c>
      <c r="G137" s="12">
        <v>35</v>
      </c>
      <c r="H137" s="12">
        <v>2.41</v>
      </c>
      <c r="I137" s="12">
        <v>3.93</v>
      </c>
      <c r="J137" s="12">
        <v>14.49</v>
      </c>
      <c r="K137" s="12">
        <v>104.75</v>
      </c>
    </row>
    <row r="138" spans="1:11" ht="13.5" customHeight="1">
      <c r="A138" s="6" t="s">
        <v>11</v>
      </c>
      <c r="B138" s="12">
        <v>20</v>
      </c>
      <c r="C138" s="12">
        <v>1.32</v>
      </c>
      <c r="D138" s="12">
        <v>0.14</v>
      </c>
      <c r="E138" s="12">
        <v>6.84</v>
      </c>
      <c r="F138" s="12">
        <v>36.2</v>
      </c>
      <c r="G138" s="12">
        <v>20</v>
      </c>
      <c r="H138" s="12">
        <v>1.32</v>
      </c>
      <c r="I138" s="12">
        <v>0.14</v>
      </c>
      <c r="J138" s="12">
        <v>6.84</v>
      </c>
      <c r="K138" s="12">
        <v>36.2</v>
      </c>
    </row>
    <row r="139" spans="1:11" ht="13.5" customHeight="1">
      <c r="A139" s="6" t="s">
        <v>29</v>
      </c>
      <c r="B139" s="12">
        <v>15</v>
      </c>
      <c r="C139" s="12">
        <v>3.45</v>
      </c>
      <c r="D139" s="12">
        <v>4.35</v>
      </c>
      <c r="E139" s="12">
        <v>0</v>
      </c>
      <c r="F139" s="12">
        <v>54</v>
      </c>
      <c r="G139" s="12">
        <v>15</v>
      </c>
      <c r="H139" s="12">
        <v>3.45</v>
      </c>
      <c r="I139" s="12">
        <v>4.35</v>
      </c>
      <c r="J139" s="12">
        <v>0</v>
      </c>
      <c r="K139" s="12">
        <v>54</v>
      </c>
    </row>
    <row r="140" spans="1:11" ht="13.5" customHeight="1">
      <c r="A140" s="4"/>
      <c r="B140" s="12"/>
      <c r="C140" s="81">
        <f>SUM(C134:C139)</f>
        <v>14.469999999999999</v>
      </c>
      <c r="D140" s="81">
        <f>SUM(D134:D139)</f>
        <v>16.46</v>
      </c>
      <c r="E140" s="81">
        <f>SUM(E134:E139)</f>
        <v>36.989999999999995</v>
      </c>
      <c r="F140" s="81">
        <f>SUM(F134:F139)</f>
        <v>359.60999999999996</v>
      </c>
      <c r="G140" s="81"/>
      <c r="H140" s="81">
        <f>H139+H138+H137+H136+H135</f>
        <v>17.55</v>
      </c>
      <c r="I140" s="81">
        <f>I139+I138+I137+I136+I135</f>
        <v>20.67</v>
      </c>
      <c r="J140" s="81">
        <f>J139+J138+J137+J136+J135</f>
        <v>41.31</v>
      </c>
      <c r="K140" s="81">
        <f>K139+K138+K137+K136+K135</f>
        <v>426.28</v>
      </c>
    </row>
    <row r="141" spans="1:11" ht="15.75" customHeight="1">
      <c r="A141" s="4" t="s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6.5" customHeight="1">
      <c r="A142" s="79" t="s">
        <v>196</v>
      </c>
      <c r="B142" s="12">
        <v>40</v>
      </c>
      <c r="C142" s="12">
        <v>1.44</v>
      </c>
      <c r="D142" s="12">
        <v>3.74</v>
      </c>
      <c r="E142" s="12">
        <v>2.6</v>
      </c>
      <c r="F142" s="12">
        <v>49.73</v>
      </c>
      <c r="G142" s="12">
        <v>50</v>
      </c>
      <c r="H142" s="12">
        <v>1.8</v>
      </c>
      <c r="I142" s="12">
        <v>4.68</v>
      </c>
      <c r="J142" s="12">
        <v>3.25</v>
      </c>
      <c r="K142" s="12">
        <v>62.17</v>
      </c>
    </row>
    <row r="143" spans="1:11" ht="30" customHeight="1">
      <c r="A143" s="25" t="s">
        <v>206</v>
      </c>
      <c r="B143" s="12" t="s">
        <v>15</v>
      </c>
      <c r="C143" s="12">
        <v>0.98</v>
      </c>
      <c r="D143" s="12">
        <v>1.91</v>
      </c>
      <c r="E143" s="12">
        <v>3.86</v>
      </c>
      <c r="F143" s="12">
        <v>38.19</v>
      </c>
      <c r="G143" s="12" t="s">
        <v>16</v>
      </c>
      <c r="H143" s="12">
        <v>1.31</v>
      </c>
      <c r="I143" s="12">
        <v>2.54</v>
      </c>
      <c r="J143" s="12">
        <v>5.14</v>
      </c>
      <c r="K143" s="12">
        <v>50.92</v>
      </c>
    </row>
    <row r="144" spans="1:11" ht="18.75" customHeight="1">
      <c r="A144" s="25" t="s">
        <v>222</v>
      </c>
      <c r="B144" s="12" t="s">
        <v>143</v>
      </c>
      <c r="C144" s="12">
        <v>7.5</v>
      </c>
      <c r="D144" s="12">
        <v>8.8</v>
      </c>
      <c r="E144" s="12">
        <v>10</v>
      </c>
      <c r="F144" s="12">
        <v>154.3</v>
      </c>
      <c r="G144" s="12"/>
      <c r="H144" s="12"/>
      <c r="I144" s="12"/>
      <c r="J144" s="12"/>
      <c r="K144" s="12"/>
    </row>
    <row r="145" spans="1:11" ht="16.5" customHeight="1">
      <c r="A145" s="25" t="s">
        <v>223</v>
      </c>
      <c r="B145" s="12"/>
      <c r="C145" s="12"/>
      <c r="D145" s="12"/>
      <c r="E145" s="12"/>
      <c r="F145" s="12"/>
      <c r="G145" s="12">
        <v>70</v>
      </c>
      <c r="H145" s="12">
        <v>10.5</v>
      </c>
      <c r="I145" s="12">
        <v>12.3</v>
      </c>
      <c r="J145" s="12">
        <v>14</v>
      </c>
      <c r="K145" s="12">
        <v>216</v>
      </c>
    </row>
    <row r="146" spans="1:11" ht="15" customHeight="1">
      <c r="A146" s="5" t="s">
        <v>116</v>
      </c>
      <c r="B146" s="12">
        <v>100</v>
      </c>
      <c r="C146" s="12">
        <v>1.82</v>
      </c>
      <c r="D146" s="12">
        <v>2.17</v>
      </c>
      <c r="E146" s="12">
        <v>13.07</v>
      </c>
      <c r="F146" s="12">
        <v>80.96</v>
      </c>
      <c r="G146" s="12">
        <v>100</v>
      </c>
      <c r="H146" s="12">
        <v>1.82</v>
      </c>
      <c r="I146" s="12">
        <v>2.17</v>
      </c>
      <c r="J146" s="12">
        <v>13.07</v>
      </c>
      <c r="K146" s="12">
        <v>80.96</v>
      </c>
    </row>
    <row r="147" spans="1:11" ht="15.75" customHeight="1">
      <c r="A147" s="5" t="s">
        <v>195</v>
      </c>
      <c r="B147" s="12">
        <v>150</v>
      </c>
      <c r="C147" s="12">
        <v>0.32</v>
      </c>
      <c r="D147" s="12">
        <v>0</v>
      </c>
      <c r="E147" s="12">
        <v>20.28</v>
      </c>
      <c r="F147" s="12">
        <v>79.38</v>
      </c>
      <c r="G147" s="12">
        <v>200</v>
      </c>
      <c r="H147" s="12">
        <v>0.43</v>
      </c>
      <c r="I147" s="12">
        <v>0</v>
      </c>
      <c r="J147" s="12">
        <v>27.04</v>
      </c>
      <c r="K147" s="12">
        <v>105.84</v>
      </c>
    </row>
    <row r="148" spans="1:11" ht="15.75" customHeight="1">
      <c r="A148" s="6" t="s">
        <v>11</v>
      </c>
      <c r="B148" s="12">
        <v>20</v>
      </c>
      <c r="C148" s="12">
        <v>1.2</v>
      </c>
      <c r="D148" s="12">
        <v>0.1</v>
      </c>
      <c r="E148" s="12">
        <v>8.72</v>
      </c>
      <c r="F148" s="12">
        <v>40.6</v>
      </c>
      <c r="G148" s="12">
        <v>40</v>
      </c>
      <c r="H148" s="12">
        <v>2.4</v>
      </c>
      <c r="I148" s="12">
        <v>0.2</v>
      </c>
      <c r="J148" s="12">
        <v>17.44</v>
      </c>
      <c r="K148" s="12">
        <v>81.2</v>
      </c>
    </row>
    <row r="149" spans="1:11" ht="15.75" customHeight="1">
      <c r="A149" s="6"/>
      <c r="B149" s="12"/>
      <c r="C149" s="81">
        <f>SUM(C142:C148)</f>
        <v>13.26</v>
      </c>
      <c r="D149" s="81">
        <f aca="true" t="shared" si="10" ref="D149:K149">SUM(D142:D148)</f>
        <v>16.720000000000002</v>
      </c>
      <c r="E149" s="81">
        <f t="shared" si="10"/>
        <v>58.53</v>
      </c>
      <c r="F149" s="81">
        <f t="shared" si="10"/>
        <v>443.16</v>
      </c>
      <c r="G149" s="81"/>
      <c r="H149" s="81">
        <f t="shared" si="10"/>
        <v>18.259999999999998</v>
      </c>
      <c r="I149" s="81">
        <f t="shared" si="10"/>
        <v>21.889999999999997</v>
      </c>
      <c r="J149" s="81">
        <f t="shared" si="10"/>
        <v>79.94</v>
      </c>
      <c r="K149" s="81">
        <f t="shared" si="10"/>
        <v>597.09</v>
      </c>
    </row>
    <row r="150" spans="1:11" ht="15.75" customHeight="1">
      <c r="A150" s="4" t="s">
        <v>12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28.5" customHeight="1">
      <c r="A151" s="8" t="s">
        <v>238</v>
      </c>
      <c r="B151" s="9" t="s">
        <v>62</v>
      </c>
      <c r="C151" s="9">
        <v>6.32</v>
      </c>
      <c r="D151" s="9">
        <v>6.95</v>
      </c>
      <c r="E151" s="9">
        <v>37.14</v>
      </c>
      <c r="F151" s="9">
        <v>237.79</v>
      </c>
      <c r="G151" s="12"/>
      <c r="H151" s="12"/>
      <c r="I151" s="12"/>
      <c r="J151" s="12"/>
      <c r="K151" s="12"/>
    </row>
    <row r="152" spans="1:11" ht="17.25" customHeight="1">
      <c r="A152" s="6" t="s">
        <v>107</v>
      </c>
      <c r="B152" s="12"/>
      <c r="C152" s="12"/>
      <c r="D152" s="12"/>
      <c r="E152" s="12"/>
      <c r="F152" s="12"/>
      <c r="G152" s="12">
        <v>70</v>
      </c>
      <c r="H152" s="12">
        <v>4.27</v>
      </c>
      <c r="I152" s="12">
        <v>4.76</v>
      </c>
      <c r="J152" s="12">
        <v>6.1</v>
      </c>
      <c r="K152" s="12">
        <v>84.2</v>
      </c>
    </row>
    <row r="153" spans="1:12" ht="15.75" customHeight="1">
      <c r="A153" s="6" t="s">
        <v>257</v>
      </c>
      <c r="B153" s="12">
        <v>150</v>
      </c>
      <c r="C153" s="12">
        <v>1.06</v>
      </c>
      <c r="D153" s="12">
        <v>0</v>
      </c>
      <c r="E153" s="12">
        <v>15.3</v>
      </c>
      <c r="F153" s="12">
        <v>70.5</v>
      </c>
      <c r="G153" s="12">
        <v>200</v>
      </c>
      <c r="H153" s="12">
        <v>1.4</v>
      </c>
      <c r="I153" s="12">
        <v>0</v>
      </c>
      <c r="J153" s="12">
        <v>20.4</v>
      </c>
      <c r="K153" s="12">
        <v>94</v>
      </c>
      <c r="L153" s="64"/>
    </row>
    <row r="154" spans="1:11" ht="15.75" customHeight="1">
      <c r="A154" s="6" t="s">
        <v>11</v>
      </c>
      <c r="B154" s="12">
        <v>20</v>
      </c>
      <c r="C154" s="12">
        <v>1.32</v>
      </c>
      <c r="D154" s="12">
        <v>0.14</v>
      </c>
      <c r="E154" s="12">
        <v>6.84</v>
      </c>
      <c r="F154" s="12">
        <v>36.2</v>
      </c>
      <c r="G154" s="12">
        <v>30</v>
      </c>
      <c r="H154" s="12">
        <v>1.98</v>
      </c>
      <c r="I154" s="12">
        <v>0.36</v>
      </c>
      <c r="J154" s="12">
        <v>10.26</v>
      </c>
      <c r="K154" s="12">
        <v>54.3</v>
      </c>
    </row>
    <row r="155" spans="1:11" ht="15.75" customHeight="1">
      <c r="A155" s="26" t="s">
        <v>225</v>
      </c>
      <c r="B155" s="12">
        <v>100</v>
      </c>
      <c r="C155" s="12">
        <v>0.26</v>
      </c>
      <c r="D155" s="12">
        <v>5.85</v>
      </c>
      <c r="E155" s="12">
        <v>13.8</v>
      </c>
      <c r="F155" s="12">
        <v>55</v>
      </c>
      <c r="G155" s="12">
        <v>150</v>
      </c>
      <c r="H155" s="12">
        <v>0.25</v>
      </c>
      <c r="I155" s="12">
        <v>0.39</v>
      </c>
      <c r="J155" s="12">
        <v>20.7</v>
      </c>
      <c r="K155" s="12">
        <v>82.5</v>
      </c>
    </row>
    <row r="156" spans="1:11" ht="15.75" customHeight="1">
      <c r="A156" s="26" t="s">
        <v>224</v>
      </c>
      <c r="B156" s="12">
        <v>20</v>
      </c>
      <c r="C156" s="12">
        <v>1.6</v>
      </c>
      <c r="D156" s="12">
        <v>1.8</v>
      </c>
      <c r="E156" s="12">
        <v>15</v>
      </c>
      <c r="F156" s="12">
        <v>79</v>
      </c>
      <c r="G156" s="12">
        <v>30</v>
      </c>
      <c r="H156" s="12">
        <v>2.4</v>
      </c>
      <c r="I156" s="12">
        <v>2.7</v>
      </c>
      <c r="J156" s="12">
        <v>22.5</v>
      </c>
      <c r="K156" s="12">
        <v>118.5</v>
      </c>
    </row>
    <row r="157" spans="1:11" ht="15.75" customHeight="1">
      <c r="A157" s="6"/>
      <c r="B157" s="12"/>
      <c r="C157" s="81">
        <f>C156+C155+C154+C151</f>
        <v>9.5</v>
      </c>
      <c r="D157" s="81">
        <f>D156+D155+D154+D151</f>
        <v>14.739999999999998</v>
      </c>
      <c r="E157" s="81">
        <f>E156+E155+E154+E151</f>
        <v>72.78</v>
      </c>
      <c r="F157" s="81">
        <f>F156+F155+F154+F151</f>
        <v>407.99</v>
      </c>
      <c r="G157" s="81"/>
      <c r="H157" s="81">
        <f>SUM(H152:H156)</f>
        <v>10.3</v>
      </c>
      <c r="I157" s="81">
        <f>SUM(I152:I156)</f>
        <v>8.21</v>
      </c>
      <c r="J157" s="81">
        <f>SUM(J152:J156)</f>
        <v>79.96</v>
      </c>
      <c r="K157" s="81">
        <f>SUM(K152:K156)</f>
        <v>433.5</v>
      </c>
    </row>
    <row r="158" spans="1:11" ht="15.75" customHeight="1">
      <c r="A158" s="4" t="s">
        <v>96</v>
      </c>
      <c r="B158" s="12"/>
      <c r="C158" s="50">
        <f>C140+C149+C157</f>
        <v>37.23</v>
      </c>
      <c r="D158" s="50">
        <f>D140+D149+D157</f>
        <v>47.92</v>
      </c>
      <c r="E158" s="50">
        <f>E140+E149+E157</f>
        <v>168.3</v>
      </c>
      <c r="F158" s="51">
        <f>F140+F149+F157</f>
        <v>1210.76</v>
      </c>
      <c r="G158" s="50"/>
      <c r="H158" s="50">
        <f>H140+H149+H157</f>
        <v>46.11</v>
      </c>
      <c r="I158" s="50">
        <f>I140+I149+I157</f>
        <v>50.77</v>
      </c>
      <c r="J158" s="50">
        <f>J140+J149+J157</f>
        <v>201.20999999999998</v>
      </c>
      <c r="K158" s="51">
        <f>K140+K149+K157</f>
        <v>1456.87</v>
      </c>
    </row>
    <row r="159" spans="1:11" ht="15.75" customHeight="1">
      <c r="A159" s="4"/>
      <c r="B159" s="12"/>
      <c r="C159" s="50"/>
      <c r="D159" s="50"/>
      <c r="E159" s="50"/>
      <c r="F159" s="51"/>
      <c r="G159" s="50"/>
      <c r="H159" s="50"/>
      <c r="I159" s="50"/>
      <c r="J159" s="50"/>
      <c r="K159" s="51"/>
    </row>
    <row r="160" spans="1:11" ht="15.75" customHeight="1">
      <c r="A160" s="32" t="s">
        <v>44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5.75" customHeight="1">
      <c r="A161" s="6" t="s">
        <v>49</v>
      </c>
      <c r="B161" s="12">
        <v>100</v>
      </c>
      <c r="C161" s="12">
        <v>6.98</v>
      </c>
      <c r="D161" s="12">
        <v>10.18</v>
      </c>
      <c r="E161" s="12">
        <v>4.59</v>
      </c>
      <c r="F161" s="12">
        <v>189.37</v>
      </c>
      <c r="G161" s="12">
        <v>100</v>
      </c>
      <c r="H161" s="12">
        <v>6.98</v>
      </c>
      <c r="I161" s="12">
        <v>10.18</v>
      </c>
      <c r="J161" s="12">
        <v>4.59</v>
      </c>
      <c r="K161" s="12">
        <v>189.37</v>
      </c>
    </row>
    <row r="162" spans="1:11" ht="15.75" customHeight="1">
      <c r="A162" s="6" t="s">
        <v>50</v>
      </c>
      <c r="B162" s="12">
        <v>130</v>
      </c>
      <c r="C162" s="12">
        <v>4.6</v>
      </c>
      <c r="D162" s="12">
        <v>9.58</v>
      </c>
      <c r="E162" s="12">
        <v>28.6</v>
      </c>
      <c r="F162" s="12">
        <v>181.8</v>
      </c>
      <c r="G162" s="12">
        <v>130</v>
      </c>
      <c r="H162" s="12">
        <v>4.6</v>
      </c>
      <c r="I162" s="12">
        <v>9.58</v>
      </c>
      <c r="J162" s="12">
        <v>28.6</v>
      </c>
      <c r="K162" s="12">
        <v>181.8</v>
      </c>
    </row>
    <row r="163" spans="1:11" ht="15.75" customHeight="1">
      <c r="A163" s="5" t="s">
        <v>21</v>
      </c>
      <c r="B163" s="12">
        <v>150</v>
      </c>
      <c r="C163" s="12">
        <v>2.84</v>
      </c>
      <c r="D163" s="12">
        <v>2.4</v>
      </c>
      <c r="E163" s="12">
        <v>19.35</v>
      </c>
      <c r="F163" s="12">
        <v>107.25</v>
      </c>
      <c r="G163" s="12">
        <v>200</v>
      </c>
      <c r="H163" s="12">
        <v>3.79</v>
      </c>
      <c r="I163" s="12">
        <v>3.2</v>
      </c>
      <c r="J163" s="12">
        <v>25.81</v>
      </c>
      <c r="K163" s="12">
        <v>143</v>
      </c>
    </row>
    <row r="164" spans="1:11" ht="15.75" customHeight="1">
      <c r="A164" s="5" t="s">
        <v>7</v>
      </c>
      <c r="B164" s="12">
        <v>30</v>
      </c>
      <c r="C164" s="12">
        <v>1.6</v>
      </c>
      <c r="D164" s="12">
        <v>0.6</v>
      </c>
      <c r="E164" s="12">
        <v>9.96</v>
      </c>
      <c r="F164" s="12">
        <v>52.4</v>
      </c>
      <c r="G164" s="12">
        <v>30</v>
      </c>
      <c r="H164" s="12">
        <v>1.6</v>
      </c>
      <c r="I164" s="12">
        <v>0.6</v>
      </c>
      <c r="J164" s="12">
        <v>9.96</v>
      </c>
      <c r="K164" s="12">
        <v>52.4</v>
      </c>
    </row>
    <row r="165" spans="1:11" ht="15.75" customHeight="1">
      <c r="A165" s="6"/>
      <c r="B165" s="12"/>
      <c r="C165" s="12">
        <f>SUM(C161:C164)</f>
        <v>16.02</v>
      </c>
      <c r="D165" s="12">
        <f aca="true" t="shared" si="11" ref="D165:K165">SUM(D161:D164)</f>
        <v>22.759999999999998</v>
      </c>
      <c r="E165" s="12">
        <f t="shared" si="11"/>
        <v>62.5</v>
      </c>
      <c r="F165" s="12">
        <f t="shared" si="11"/>
        <v>530.82</v>
      </c>
      <c r="G165" s="12"/>
      <c r="H165" s="12">
        <f t="shared" si="11"/>
        <v>16.970000000000002</v>
      </c>
      <c r="I165" s="12">
        <f t="shared" si="11"/>
        <v>23.56</v>
      </c>
      <c r="J165" s="12">
        <f t="shared" si="11"/>
        <v>68.96000000000001</v>
      </c>
      <c r="K165" s="12">
        <f t="shared" si="11"/>
        <v>566.57</v>
      </c>
    </row>
    <row r="166" spans="1:11" ht="15.75" customHeight="1">
      <c r="A166" s="4" t="s">
        <v>14</v>
      </c>
      <c r="B166" s="48"/>
      <c r="C166" s="48">
        <f>C158+C165</f>
        <v>53.25</v>
      </c>
      <c r="D166" s="48">
        <f aca="true" t="shared" si="12" ref="D166:K166">D158+D165</f>
        <v>70.68</v>
      </c>
      <c r="E166" s="48">
        <f t="shared" si="12"/>
        <v>230.8</v>
      </c>
      <c r="F166" s="48">
        <f t="shared" si="12"/>
        <v>1741.58</v>
      </c>
      <c r="G166" s="48"/>
      <c r="H166" s="48">
        <f t="shared" si="12"/>
        <v>63.08</v>
      </c>
      <c r="I166" s="48">
        <f t="shared" si="12"/>
        <v>74.33</v>
      </c>
      <c r="J166" s="48">
        <f t="shared" si="12"/>
        <v>270.16999999999996</v>
      </c>
      <c r="K166" s="48">
        <f t="shared" si="12"/>
        <v>2023.44</v>
      </c>
    </row>
    <row r="167" spans="1:11" ht="15.75" customHeight="1">
      <c r="A167" s="23" t="s">
        <v>37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5.75" customHeight="1">
      <c r="A168" s="4" t="s">
        <v>6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2" ht="15.75" customHeight="1">
      <c r="A169" s="15" t="s">
        <v>23</v>
      </c>
      <c r="B169" s="48">
        <v>50</v>
      </c>
      <c r="C169" s="48">
        <v>5.5</v>
      </c>
      <c r="D169" s="48">
        <v>11.95</v>
      </c>
      <c r="E169" s="48">
        <v>0.8</v>
      </c>
      <c r="F169" s="48">
        <v>133</v>
      </c>
      <c r="G169" s="48">
        <v>50</v>
      </c>
      <c r="H169" s="48">
        <v>5.5</v>
      </c>
      <c r="I169" s="48">
        <v>11.95</v>
      </c>
      <c r="J169" s="48">
        <v>0.8</v>
      </c>
      <c r="K169" s="48">
        <v>133</v>
      </c>
      <c r="L169" s="16"/>
    </row>
    <row r="170" spans="1:12" ht="15.75" customHeight="1">
      <c r="A170" s="15" t="s">
        <v>22</v>
      </c>
      <c r="B170" s="48">
        <v>100</v>
      </c>
      <c r="C170" s="48">
        <v>3.6</v>
      </c>
      <c r="D170" s="48">
        <v>2.8</v>
      </c>
      <c r="E170" s="48">
        <v>23.8</v>
      </c>
      <c r="F170" s="48">
        <v>137</v>
      </c>
      <c r="G170" s="48">
        <v>150</v>
      </c>
      <c r="H170" s="48">
        <v>5.4</v>
      </c>
      <c r="I170" s="48">
        <v>4.2</v>
      </c>
      <c r="J170" s="48">
        <v>35.7</v>
      </c>
      <c r="K170" s="48">
        <v>205.5</v>
      </c>
      <c r="L170" s="16"/>
    </row>
    <row r="171" spans="1:12" ht="15.75" customHeight="1">
      <c r="A171" s="59" t="s">
        <v>137</v>
      </c>
      <c r="B171" s="12" t="s">
        <v>88</v>
      </c>
      <c r="C171" s="12">
        <v>0.04</v>
      </c>
      <c r="D171" s="12">
        <v>0.01</v>
      </c>
      <c r="E171" s="12">
        <v>3.72</v>
      </c>
      <c r="F171" s="12">
        <v>36.89</v>
      </c>
      <c r="G171" s="12" t="s">
        <v>89</v>
      </c>
      <c r="H171" s="12">
        <v>0.06</v>
      </c>
      <c r="I171" s="12">
        <v>0.02</v>
      </c>
      <c r="J171" s="12">
        <v>12.99</v>
      </c>
      <c r="K171" s="12">
        <v>49.27</v>
      </c>
      <c r="L171" s="16"/>
    </row>
    <row r="172" spans="1:12" ht="15.75" customHeight="1">
      <c r="A172" s="15" t="s">
        <v>11</v>
      </c>
      <c r="B172" s="52">
        <v>20</v>
      </c>
      <c r="C172" s="48">
        <v>1.2</v>
      </c>
      <c r="D172" s="48">
        <v>0.1</v>
      </c>
      <c r="E172" s="48">
        <v>8.72</v>
      </c>
      <c r="F172" s="48">
        <v>40.6</v>
      </c>
      <c r="G172" s="52">
        <v>20</v>
      </c>
      <c r="H172" s="48">
        <v>1.2</v>
      </c>
      <c r="I172" s="48">
        <v>0.1</v>
      </c>
      <c r="J172" s="48">
        <v>8.72</v>
      </c>
      <c r="K172" s="48">
        <v>40.6</v>
      </c>
      <c r="L172" s="16"/>
    </row>
    <row r="173" spans="1:12" ht="15.75" customHeight="1">
      <c r="A173" s="6" t="s">
        <v>7</v>
      </c>
      <c r="B173" s="12">
        <v>20</v>
      </c>
      <c r="C173" s="12">
        <v>1.52</v>
      </c>
      <c r="D173" s="12">
        <v>0.32</v>
      </c>
      <c r="E173" s="12">
        <v>10.98</v>
      </c>
      <c r="F173" s="12">
        <v>53</v>
      </c>
      <c r="G173" s="12">
        <v>40</v>
      </c>
      <c r="H173" s="12">
        <v>3.04</v>
      </c>
      <c r="I173" s="12">
        <v>0.64</v>
      </c>
      <c r="J173" s="12">
        <v>21.96</v>
      </c>
      <c r="K173" s="12">
        <v>106</v>
      </c>
      <c r="L173" s="16"/>
    </row>
    <row r="174" spans="1:12" ht="15.75" customHeight="1">
      <c r="A174" s="17"/>
      <c r="B174" s="48"/>
      <c r="C174" s="125">
        <f>SUM(C169:C173)</f>
        <v>11.859999999999998</v>
      </c>
      <c r="D174" s="125">
        <f>SUM(D169:D173)</f>
        <v>15.18</v>
      </c>
      <c r="E174" s="125">
        <f>SUM(E169:E173)</f>
        <v>48.019999999999996</v>
      </c>
      <c r="F174" s="125">
        <f>SUM(F169:F173)</f>
        <v>400.49</v>
      </c>
      <c r="G174" s="125"/>
      <c r="H174" s="125">
        <f>SUM(H169:H173)</f>
        <v>15.2</v>
      </c>
      <c r="I174" s="125">
        <f>SUM(I169:I173)</f>
        <v>16.91</v>
      </c>
      <c r="J174" s="125">
        <f>SUM(J169:J173)</f>
        <v>80.17</v>
      </c>
      <c r="K174" s="125">
        <f>SUM(K169:K173)</f>
        <v>534.37</v>
      </c>
      <c r="L174" s="16"/>
    </row>
    <row r="175" spans="1:12" ht="15.75" customHeight="1">
      <c r="A175" s="18" t="s">
        <v>8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16"/>
    </row>
    <row r="176" spans="1:12" ht="15.75" customHeight="1">
      <c r="A176" s="59" t="s">
        <v>114</v>
      </c>
      <c r="B176" s="12">
        <v>40</v>
      </c>
      <c r="C176" s="12">
        <v>0.63</v>
      </c>
      <c r="D176" s="12">
        <v>3.6</v>
      </c>
      <c r="E176" s="12">
        <v>3.1</v>
      </c>
      <c r="F176" s="12">
        <v>47.8</v>
      </c>
      <c r="G176" s="12">
        <v>50</v>
      </c>
      <c r="H176" s="12">
        <v>0.79</v>
      </c>
      <c r="I176" s="12">
        <v>4.58</v>
      </c>
      <c r="J176" s="12">
        <v>3.92</v>
      </c>
      <c r="K176" s="12">
        <v>59.87</v>
      </c>
      <c r="L176" s="16"/>
    </row>
    <row r="177" spans="1:12" ht="18" customHeight="1">
      <c r="A177" s="10" t="s">
        <v>131</v>
      </c>
      <c r="B177" s="12">
        <v>150</v>
      </c>
      <c r="C177" s="12">
        <v>1.42</v>
      </c>
      <c r="D177" s="12">
        <v>1.53</v>
      </c>
      <c r="E177" s="12">
        <v>10.76</v>
      </c>
      <c r="F177" s="12">
        <v>62.5</v>
      </c>
      <c r="G177" s="12"/>
      <c r="H177" s="12"/>
      <c r="I177" s="12"/>
      <c r="J177" s="12"/>
      <c r="K177" s="12"/>
      <c r="L177" s="16"/>
    </row>
    <row r="178" spans="1:12" ht="18" customHeight="1">
      <c r="A178" s="10" t="s">
        <v>94</v>
      </c>
      <c r="B178" s="12"/>
      <c r="C178" s="12"/>
      <c r="D178" s="12"/>
      <c r="E178" s="12"/>
      <c r="F178" s="12"/>
      <c r="G178" s="12">
        <v>200</v>
      </c>
      <c r="H178" s="12">
        <v>4.39</v>
      </c>
      <c r="I178" s="12">
        <v>3.62</v>
      </c>
      <c r="J178" s="12">
        <v>15.97</v>
      </c>
      <c r="K178" s="12">
        <v>115.09</v>
      </c>
      <c r="L178" s="16"/>
    </row>
    <row r="179" spans="1:12" ht="26.25" customHeight="1">
      <c r="A179" s="89" t="s">
        <v>226</v>
      </c>
      <c r="B179" s="48" t="s">
        <v>143</v>
      </c>
      <c r="C179" s="48">
        <v>7.86</v>
      </c>
      <c r="D179" s="48">
        <v>8.64</v>
      </c>
      <c r="E179" s="48">
        <v>6.87</v>
      </c>
      <c r="F179" s="48">
        <v>126.28</v>
      </c>
      <c r="G179" s="48"/>
      <c r="H179" s="48"/>
      <c r="I179" s="48"/>
      <c r="J179" s="48"/>
      <c r="K179" s="48"/>
      <c r="L179" s="16"/>
    </row>
    <row r="180" spans="1:12" ht="15.75" customHeight="1">
      <c r="A180" s="15" t="s">
        <v>132</v>
      </c>
      <c r="B180" s="48"/>
      <c r="C180" s="48"/>
      <c r="D180" s="48"/>
      <c r="E180" s="48"/>
      <c r="F180" s="48"/>
      <c r="G180" s="48">
        <v>60</v>
      </c>
      <c r="H180" s="48">
        <v>6.9</v>
      </c>
      <c r="I180" s="48">
        <v>7.2</v>
      </c>
      <c r="J180" s="48">
        <v>7</v>
      </c>
      <c r="K180" s="48">
        <v>113.3</v>
      </c>
      <c r="L180" s="16"/>
    </row>
    <row r="181" spans="1:12" ht="15.75" customHeight="1">
      <c r="A181" s="5" t="s">
        <v>24</v>
      </c>
      <c r="B181" s="12">
        <v>100</v>
      </c>
      <c r="C181" s="12">
        <v>2.76</v>
      </c>
      <c r="D181" s="12">
        <v>2.67</v>
      </c>
      <c r="E181" s="12">
        <v>13.71</v>
      </c>
      <c r="F181" s="12">
        <v>92.04</v>
      </c>
      <c r="G181" s="12">
        <v>100</v>
      </c>
      <c r="H181" s="12">
        <v>2.76</v>
      </c>
      <c r="I181" s="12">
        <v>2.67</v>
      </c>
      <c r="J181" s="12">
        <v>13.71</v>
      </c>
      <c r="K181" s="12">
        <v>92.04</v>
      </c>
      <c r="L181" s="16"/>
    </row>
    <row r="182" spans="1:12" ht="15.75" customHeight="1">
      <c r="A182" s="5" t="s">
        <v>232</v>
      </c>
      <c r="B182" s="12">
        <v>150</v>
      </c>
      <c r="C182" s="12">
        <v>0.1</v>
      </c>
      <c r="D182" s="12">
        <v>0.09</v>
      </c>
      <c r="E182" s="12">
        <v>21.95</v>
      </c>
      <c r="F182" s="12">
        <v>86.6</v>
      </c>
      <c r="G182" s="12">
        <v>200</v>
      </c>
      <c r="H182" s="12">
        <v>0.13</v>
      </c>
      <c r="I182" s="12">
        <v>0.12</v>
      </c>
      <c r="J182" s="12">
        <v>29.27</v>
      </c>
      <c r="K182" s="12">
        <v>115.46</v>
      </c>
      <c r="L182" s="16"/>
    </row>
    <row r="183" spans="1:12" ht="15.75" customHeight="1">
      <c r="A183" s="15" t="s">
        <v>11</v>
      </c>
      <c r="B183" s="52">
        <v>20</v>
      </c>
      <c r="C183" s="48">
        <v>1.2</v>
      </c>
      <c r="D183" s="48">
        <v>0.1</v>
      </c>
      <c r="E183" s="48">
        <v>8.72</v>
      </c>
      <c r="F183" s="48">
        <v>40.6</v>
      </c>
      <c r="G183" s="48">
        <v>40</v>
      </c>
      <c r="H183" s="48">
        <v>2.4</v>
      </c>
      <c r="I183" s="48">
        <v>0.2</v>
      </c>
      <c r="J183" s="48">
        <v>17.44</v>
      </c>
      <c r="K183" s="48">
        <v>81.2</v>
      </c>
      <c r="L183" s="16"/>
    </row>
    <row r="184" spans="1:12" ht="15.75" customHeight="1">
      <c r="A184" s="15"/>
      <c r="B184" s="48"/>
      <c r="C184" s="125">
        <f>SUM(C176:C183)</f>
        <v>13.969999999999999</v>
      </c>
      <c r="D184" s="125">
        <f aca="true" t="shared" si="13" ref="D184:K184">SUM(D176:D183)</f>
        <v>16.63</v>
      </c>
      <c r="E184" s="125">
        <f t="shared" si="13"/>
        <v>65.11</v>
      </c>
      <c r="F184" s="125">
        <f t="shared" si="13"/>
        <v>455.82000000000005</v>
      </c>
      <c r="G184" s="125"/>
      <c r="H184" s="125">
        <f t="shared" si="13"/>
        <v>17.37</v>
      </c>
      <c r="I184" s="125">
        <f t="shared" si="13"/>
        <v>18.39</v>
      </c>
      <c r="J184" s="125">
        <f t="shared" si="13"/>
        <v>87.31</v>
      </c>
      <c r="K184" s="125">
        <f t="shared" si="13"/>
        <v>576.96</v>
      </c>
      <c r="L184" s="16"/>
    </row>
    <row r="185" spans="1:12" ht="15" customHeight="1">
      <c r="A185" s="49" t="s">
        <v>12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16"/>
    </row>
    <row r="186" spans="1:12" ht="15" customHeight="1">
      <c r="A186" s="84" t="s">
        <v>239</v>
      </c>
      <c r="B186" s="126">
        <v>70</v>
      </c>
      <c r="C186" s="126">
        <v>1.7</v>
      </c>
      <c r="D186" s="126">
        <v>4.1</v>
      </c>
      <c r="E186" s="126">
        <v>6.1</v>
      </c>
      <c r="F186" s="126">
        <v>72</v>
      </c>
      <c r="G186" s="126">
        <v>70</v>
      </c>
      <c r="H186" s="126">
        <v>1.7</v>
      </c>
      <c r="I186" s="126">
        <v>4.1</v>
      </c>
      <c r="J186" s="126">
        <v>6.1</v>
      </c>
      <c r="K186" s="126">
        <v>72</v>
      </c>
      <c r="L186" s="16"/>
    </row>
    <row r="187" spans="1:12" ht="16.5" customHeight="1">
      <c r="A187" s="15" t="s">
        <v>257</v>
      </c>
      <c r="B187" s="12">
        <v>150</v>
      </c>
      <c r="C187" s="12">
        <v>0.19</v>
      </c>
      <c r="D187" s="12">
        <v>0</v>
      </c>
      <c r="E187" s="12">
        <v>17.1</v>
      </c>
      <c r="F187" s="12">
        <v>69.5</v>
      </c>
      <c r="G187" s="12">
        <v>150</v>
      </c>
      <c r="H187" s="12">
        <v>0.19</v>
      </c>
      <c r="I187" s="12">
        <v>0</v>
      </c>
      <c r="J187" s="12">
        <v>17.1</v>
      </c>
      <c r="K187" s="12">
        <v>69.5</v>
      </c>
      <c r="L187" s="16"/>
    </row>
    <row r="188" spans="1:12" ht="15.75" customHeight="1">
      <c r="A188" s="15" t="s">
        <v>11</v>
      </c>
      <c r="B188" s="52">
        <v>20</v>
      </c>
      <c r="C188" s="48">
        <v>1.2</v>
      </c>
      <c r="D188" s="48">
        <v>0.1</v>
      </c>
      <c r="E188" s="48">
        <v>8.72</v>
      </c>
      <c r="F188" s="48">
        <v>40.6</v>
      </c>
      <c r="G188" s="52">
        <v>20</v>
      </c>
      <c r="H188" s="48">
        <v>1.2</v>
      </c>
      <c r="I188" s="48">
        <v>0.1</v>
      </c>
      <c r="J188" s="48">
        <v>8.72</v>
      </c>
      <c r="K188" s="48">
        <v>40.6</v>
      </c>
      <c r="L188" s="16"/>
    </row>
    <row r="189" spans="1:12" ht="15.75" customHeight="1">
      <c r="A189" s="6" t="s">
        <v>7</v>
      </c>
      <c r="B189" s="12">
        <v>20</v>
      </c>
      <c r="C189" s="12">
        <v>1.52</v>
      </c>
      <c r="D189" s="12">
        <v>0.32</v>
      </c>
      <c r="E189" s="12">
        <v>10.98</v>
      </c>
      <c r="F189" s="12">
        <v>53</v>
      </c>
      <c r="G189" s="12">
        <v>20</v>
      </c>
      <c r="H189" s="12">
        <v>1.52</v>
      </c>
      <c r="I189" s="12">
        <v>0.32</v>
      </c>
      <c r="J189" s="12">
        <v>10.98</v>
      </c>
      <c r="K189" s="12">
        <v>53</v>
      </c>
      <c r="L189" s="16"/>
    </row>
    <row r="190" spans="1:12" ht="15.75" customHeight="1">
      <c r="A190" s="6" t="s">
        <v>217</v>
      </c>
      <c r="B190" s="12">
        <v>100</v>
      </c>
      <c r="C190" s="12">
        <v>1.53</v>
      </c>
      <c r="D190" s="12">
        <v>0.8</v>
      </c>
      <c r="E190" s="12">
        <v>31.5</v>
      </c>
      <c r="F190" s="12">
        <v>144</v>
      </c>
      <c r="G190" s="12">
        <v>150</v>
      </c>
      <c r="H190" s="12">
        <v>2.3</v>
      </c>
      <c r="I190" s="12">
        <v>1.2</v>
      </c>
      <c r="J190" s="12">
        <v>47.3</v>
      </c>
      <c r="K190" s="12">
        <v>216</v>
      </c>
      <c r="L190" s="16"/>
    </row>
    <row r="191" spans="1:12" ht="15.75" customHeight="1">
      <c r="A191" s="15"/>
      <c r="B191" s="48"/>
      <c r="C191" s="125">
        <f>SUM(C186:C190)</f>
        <v>6.14</v>
      </c>
      <c r="D191" s="125">
        <f>SUM(D186:D190)</f>
        <v>5.319999999999999</v>
      </c>
      <c r="E191" s="125">
        <f>SUM(E186:E190)</f>
        <v>74.4</v>
      </c>
      <c r="F191" s="125">
        <f>SUM(F186:F190)</f>
        <v>379.1</v>
      </c>
      <c r="G191" s="125"/>
      <c r="H191" s="125">
        <f>SUM(H186:H190)</f>
        <v>6.909999999999999</v>
      </c>
      <c r="I191" s="125">
        <f>SUM(I186:I190)</f>
        <v>5.72</v>
      </c>
      <c r="J191" s="125">
        <f>SUM(J186:J190)</f>
        <v>90.2</v>
      </c>
      <c r="K191" s="125">
        <f>SUM(K186:K190)</f>
        <v>451.1</v>
      </c>
      <c r="L191" s="16"/>
    </row>
    <row r="192" spans="1:12" ht="15.75" customHeight="1">
      <c r="A192" s="4" t="s">
        <v>96</v>
      </c>
      <c r="B192" s="12"/>
      <c r="C192" s="50">
        <f>C174+C184+C191</f>
        <v>31.97</v>
      </c>
      <c r="D192" s="50">
        <f>D174+D184+D191</f>
        <v>37.129999999999995</v>
      </c>
      <c r="E192" s="50">
        <f>E174+E184+E191</f>
        <v>187.53</v>
      </c>
      <c r="F192" s="51">
        <f>F174+F184+F191</f>
        <v>1235.41</v>
      </c>
      <c r="G192" s="50"/>
      <c r="H192" s="50">
        <f>H174+H184+H191</f>
        <v>39.48</v>
      </c>
      <c r="I192" s="50">
        <f>I174+I184+I191</f>
        <v>41.019999999999996</v>
      </c>
      <c r="J192" s="50">
        <f>J174+J184+J191</f>
        <v>257.68</v>
      </c>
      <c r="K192" s="51">
        <f>K174+K184+K191</f>
        <v>1562.4299999999998</v>
      </c>
      <c r="L192" s="16"/>
    </row>
    <row r="193" spans="1:12" ht="15.75" customHeight="1">
      <c r="A193" s="32" t="s">
        <v>44</v>
      </c>
      <c r="B193" s="58"/>
      <c r="C193" s="52"/>
      <c r="D193" s="52"/>
      <c r="E193" s="52"/>
      <c r="F193" s="52"/>
      <c r="G193" s="52"/>
      <c r="H193" s="52"/>
      <c r="I193" s="52"/>
      <c r="J193" s="52"/>
      <c r="K193" s="52"/>
      <c r="L193" s="16"/>
    </row>
    <row r="194" spans="1:12" ht="15.75" customHeight="1">
      <c r="A194" s="29" t="s">
        <v>45</v>
      </c>
      <c r="B194" s="52">
        <v>150</v>
      </c>
      <c r="C194" s="52">
        <v>13.11</v>
      </c>
      <c r="D194" s="52">
        <v>6.99</v>
      </c>
      <c r="E194" s="52">
        <v>10.4</v>
      </c>
      <c r="F194" s="52">
        <v>157.9</v>
      </c>
      <c r="G194" s="52">
        <v>200</v>
      </c>
      <c r="H194" s="52">
        <v>17.48</v>
      </c>
      <c r="I194" s="52">
        <v>9.32</v>
      </c>
      <c r="J194" s="52">
        <v>13.86</v>
      </c>
      <c r="K194" s="52">
        <v>210.54</v>
      </c>
      <c r="L194" s="16"/>
    </row>
    <row r="195" spans="1:12" ht="15.75" customHeight="1">
      <c r="A195" s="29" t="s">
        <v>46</v>
      </c>
      <c r="B195" s="52">
        <v>150</v>
      </c>
      <c r="C195" s="52">
        <v>0.23</v>
      </c>
      <c r="D195" s="52"/>
      <c r="E195" s="52">
        <v>45.03</v>
      </c>
      <c r="F195" s="52">
        <v>60</v>
      </c>
      <c r="G195" s="52">
        <v>200</v>
      </c>
      <c r="H195" s="52">
        <v>0.31</v>
      </c>
      <c r="I195" s="52"/>
      <c r="J195" s="52">
        <v>60</v>
      </c>
      <c r="K195" s="52">
        <v>131.3</v>
      </c>
      <c r="L195" s="16"/>
    </row>
    <row r="196" spans="1:12" ht="15.75" customHeight="1">
      <c r="A196" s="15" t="s">
        <v>11</v>
      </c>
      <c r="B196" s="52">
        <v>20</v>
      </c>
      <c r="C196" s="48">
        <v>1.32</v>
      </c>
      <c r="D196" s="48">
        <v>0.24</v>
      </c>
      <c r="E196" s="48">
        <v>6.84</v>
      </c>
      <c r="F196" s="48">
        <v>36.2</v>
      </c>
      <c r="G196" s="52">
        <v>20</v>
      </c>
      <c r="H196" s="48">
        <v>1.32</v>
      </c>
      <c r="I196" s="48">
        <v>0.24</v>
      </c>
      <c r="J196" s="48">
        <v>6.84</v>
      </c>
      <c r="K196" s="48">
        <v>36.2</v>
      </c>
      <c r="L196" s="16"/>
    </row>
    <row r="197" spans="1:12" ht="15.75" customHeight="1">
      <c r="A197" s="15" t="s">
        <v>7</v>
      </c>
      <c r="B197" s="48">
        <v>20</v>
      </c>
      <c r="C197" s="48">
        <v>1.6</v>
      </c>
      <c r="D197" s="48">
        <v>0.6</v>
      </c>
      <c r="E197" s="48">
        <v>9.96</v>
      </c>
      <c r="F197" s="48">
        <v>52.4</v>
      </c>
      <c r="G197" s="48">
        <v>20</v>
      </c>
      <c r="H197" s="48">
        <v>1.6</v>
      </c>
      <c r="I197" s="48">
        <v>0.6</v>
      </c>
      <c r="J197" s="48">
        <v>9.96</v>
      </c>
      <c r="K197" s="48">
        <v>52.4</v>
      </c>
      <c r="L197" s="16"/>
    </row>
    <row r="198" spans="1:12" ht="15.75" customHeight="1">
      <c r="A198" s="15"/>
      <c r="B198" s="52"/>
      <c r="C198" s="52">
        <f>SUM(C194:C197)</f>
        <v>16.26</v>
      </c>
      <c r="D198" s="52">
        <f>SUM(D194:D197)</f>
        <v>7.83</v>
      </c>
      <c r="E198" s="52">
        <f>SUM(E194:E197)</f>
        <v>72.22999999999999</v>
      </c>
      <c r="F198" s="52">
        <f>SUM(F194:F197)</f>
        <v>306.5</v>
      </c>
      <c r="G198" s="52"/>
      <c r="H198" s="52">
        <f>SUM(H194:H197)</f>
        <v>20.71</v>
      </c>
      <c r="I198" s="52">
        <f>SUM(I194:I197)</f>
        <v>10.16</v>
      </c>
      <c r="J198" s="52">
        <f>SUM(J194:J197)</f>
        <v>90.66</v>
      </c>
      <c r="K198" s="52">
        <f>SUM(K194:K197)</f>
        <v>430.44</v>
      </c>
      <c r="L198" s="16"/>
    </row>
    <row r="199" spans="1:12" ht="20.25" customHeight="1">
      <c r="A199" s="4" t="s">
        <v>14</v>
      </c>
      <c r="B199" s="52"/>
      <c r="C199" s="52">
        <f>C192+C198</f>
        <v>48.230000000000004</v>
      </c>
      <c r="D199" s="52">
        <f>D192+D198</f>
        <v>44.959999999999994</v>
      </c>
      <c r="E199" s="52">
        <f>E192+E198</f>
        <v>259.76</v>
      </c>
      <c r="F199" s="52">
        <f>F192+F198</f>
        <v>1541.91</v>
      </c>
      <c r="G199" s="52"/>
      <c r="H199" s="52">
        <f>H192+H198</f>
        <v>60.19</v>
      </c>
      <c r="I199" s="52">
        <f>I192+I198</f>
        <v>51.17999999999999</v>
      </c>
      <c r="J199" s="52">
        <f>J192+J198</f>
        <v>348.34000000000003</v>
      </c>
      <c r="K199" s="52">
        <f>K192+K198</f>
        <v>1992.87</v>
      </c>
      <c r="L199" s="16"/>
    </row>
    <row r="200" spans="1:12" ht="15" customHeight="1">
      <c r="A200" s="21" t="s">
        <v>38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16"/>
    </row>
    <row r="201" spans="1:11" ht="15.75" customHeight="1">
      <c r="A201" s="4" t="s">
        <v>6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27" customHeight="1">
      <c r="A202" s="10" t="s">
        <v>240</v>
      </c>
      <c r="B202" s="12" t="s">
        <v>197</v>
      </c>
      <c r="C202" s="12">
        <v>18.25</v>
      </c>
      <c r="D202" s="12">
        <v>12.93</v>
      </c>
      <c r="E202" s="12">
        <v>16.74</v>
      </c>
      <c r="F202" s="12">
        <v>262.32</v>
      </c>
      <c r="G202" s="12" t="s">
        <v>198</v>
      </c>
      <c r="H202" s="12">
        <v>19.7</v>
      </c>
      <c r="I202" s="12">
        <v>14</v>
      </c>
      <c r="J202" s="12">
        <v>18.1</v>
      </c>
      <c r="K202" s="12">
        <v>284.1</v>
      </c>
    </row>
    <row r="203" spans="1:11" ht="15.75" customHeight="1">
      <c r="A203" s="6" t="s">
        <v>191</v>
      </c>
      <c r="B203" s="12">
        <v>150</v>
      </c>
      <c r="C203" s="12">
        <v>2.11</v>
      </c>
      <c r="D203" s="12">
        <v>1.88</v>
      </c>
      <c r="E203" s="12">
        <v>14.78</v>
      </c>
      <c r="F203" s="12">
        <v>81.64</v>
      </c>
      <c r="G203" s="12">
        <v>200</v>
      </c>
      <c r="H203" s="12">
        <v>2.82</v>
      </c>
      <c r="I203" s="12">
        <v>2.5</v>
      </c>
      <c r="J203" s="12">
        <v>19.7</v>
      </c>
      <c r="K203" s="12">
        <v>108.85</v>
      </c>
    </row>
    <row r="204" spans="1:11" ht="15.75" customHeight="1">
      <c r="A204" s="6" t="s">
        <v>7</v>
      </c>
      <c r="B204" s="12">
        <v>20</v>
      </c>
      <c r="C204" s="12">
        <v>1.52</v>
      </c>
      <c r="D204" s="12">
        <v>0.32</v>
      </c>
      <c r="E204" s="12">
        <v>10.98</v>
      </c>
      <c r="F204" s="12">
        <v>53</v>
      </c>
      <c r="G204" s="12">
        <v>40</v>
      </c>
      <c r="H204" s="12">
        <v>3.04</v>
      </c>
      <c r="I204" s="12">
        <v>0.64</v>
      </c>
      <c r="J204" s="12">
        <v>21.96</v>
      </c>
      <c r="K204" s="12">
        <v>106</v>
      </c>
    </row>
    <row r="205" spans="1:11" ht="15.75" customHeight="1">
      <c r="A205" s="6" t="s">
        <v>233</v>
      </c>
      <c r="B205" s="12">
        <v>100</v>
      </c>
      <c r="C205" s="12">
        <v>0.13</v>
      </c>
      <c r="D205" s="12">
        <v>0</v>
      </c>
      <c r="E205" s="12">
        <v>11.4</v>
      </c>
      <c r="F205" s="12">
        <v>46.3</v>
      </c>
      <c r="G205" s="12">
        <v>150</v>
      </c>
      <c r="H205" s="12">
        <v>0.19</v>
      </c>
      <c r="I205" s="12">
        <v>0</v>
      </c>
      <c r="J205" s="12">
        <v>17.1</v>
      </c>
      <c r="K205" s="12">
        <v>69.4</v>
      </c>
    </row>
    <row r="206" spans="1:11" ht="15.75" customHeight="1">
      <c r="A206" s="6"/>
      <c r="B206" s="12"/>
      <c r="C206" s="81">
        <f>SUM(C202:C205)</f>
        <v>22.009999999999998</v>
      </c>
      <c r="D206" s="81">
        <f aca="true" t="shared" si="14" ref="D206:K206">SUM(D202:D205)</f>
        <v>15.129999999999999</v>
      </c>
      <c r="E206" s="81">
        <f t="shared" si="14"/>
        <v>53.9</v>
      </c>
      <c r="F206" s="81">
        <f t="shared" si="14"/>
        <v>443.26</v>
      </c>
      <c r="G206" s="81"/>
      <c r="H206" s="81">
        <f t="shared" si="14"/>
        <v>25.75</v>
      </c>
      <c r="I206" s="81">
        <f t="shared" si="14"/>
        <v>17.14</v>
      </c>
      <c r="J206" s="81">
        <f t="shared" si="14"/>
        <v>76.86</v>
      </c>
      <c r="K206" s="81">
        <f t="shared" si="14"/>
        <v>568.35</v>
      </c>
    </row>
    <row r="207" spans="1:11" ht="15.75" customHeight="1">
      <c r="A207" s="4" t="s">
        <v>8</v>
      </c>
      <c r="B207" s="12"/>
      <c r="C207" s="81"/>
      <c r="D207" s="81"/>
      <c r="E207" s="81"/>
      <c r="F207" s="81"/>
      <c r="G207" s="81"/>
      <c r="H207" s="81"/>
      <c r="I207" s="81"/>
      <c r="J207" s="81"/>
      <c r="K207" s="81"/>
    </row>
    <row r="208" spans="1:11" ht="26.25" customHeight="1">
      <c r="A208" s="8" t="s">
        <v>227</v>
      </c>
      <c r="B208" s="12">
        <v>40</v>
      </c>
      <c r="C208" s="12">
        <v>0.69</v>
      </c>
      <c r="D208" s="12">
        <v>4.08</v>
      </c>
      <c r="E208" s="12">
        <v>2.97</v>
      </c>
      <c r="F208" s="12">
        <v>52.85</v>
      </c>
      <c r="G208" s="12">
        <v>50</v>
      </c>
      <c r="H208" s="12">
        <v>0.56</v>
      </c>
      <c r="I208" s="12">
        <v>5.1</v>
      </c>
      <c r="J208" s="12">
        <v>3.71</v>
      </c>
      <c r="K208" s="12">
        <v>66</v>
      </c>
    </row>
    <row r="209" spans="1:11" ht="17.25" customHeight="1">
      <c r="A209" s="8" t="s">
        <v>241</v>
      </c>
      <c r="B209" s="12" t="s">
        <v>15</v>
      </c>
      <c r="C209" s="12">
        <v>1</v>
      </c>
      <c r="D209" s="12">
        <v>2.7</v>
      </c>
      <c r="E209" s="12">
        <v>6.8</v>
      </c>
      <c r="F209" s="12">
        <v>59.7</v>
      </c>
      <c r="G209" s="12" t="s">
        <v>16</v>
      </c>
      <c r="H209" s="12">
        <v>1.37</v>
      </c>
      <c r="I209" s="12">
        <v>3.72</v>
      </c>
      <c r="J209" s="12">
        <v>9.1</v>
      </c>
      <c r="K209" s="12">
        <v>79.61</v>
      </c>
    </row>
    <row r="210" spans="1:11" ht="15.75" customHeight="1">
      <c r="A210" s="6" t="s">
        <v>25</v>
      </c>
      <c r="B210" s="12">
        <v>75</v>
      </c>
      <c r="C210" s="12">
        <v>8.8</v>
      </c>
      <c r="D210" s="12">
        <v>1.8</v>
      </c>
      <c r="E210" s="12">
        <v>5.4</v>
      </c>
      <c r="F210" s="12">
        <v>66.1</v>
      </c>
      <c r="G210" s="12"/>
      <c r="H210" s="12"/>
      <c r="I210" s="12"/>
      <c r="J210" s="12"/>
      <c r="K210" s="12"/>
    </row>
    <row r="211" spans="1:11" ht="15.75" customHeight="1">
      <c r="A211" s="6" t="s">
        <v>192</v>
      </c>
      <c r="B211" s="12"/>
      <c r="C211" s="12"/>
      <c r="D211" s="12"/>
      <c r="E211" s="12"/>
      <c r="F211" s="12"/>
      <c r="G211" s="12">
        <v>60</v>
      </c>
      <c r="H211" s="12">
        <v>7.1</v>
      </c>
      <c r="I211" s="12">
        <v>4.5</v>
      </c>
      <c r="J211" s="12">
        <v>8.85</v>
      </c>
      <c r="K211" s="12">
        <v>81.37</v>
      </c>
    </row>
    <row r="212" spans="1:11" ht="17.25" customHeight="1">
      <c r="A212" s="5" t="s">
        <v>10</v>
      </c>
      <c r="B212" s="12">
        <v>100</v>
      </c>
      <c r="C212" s="12">
        <v>2.17</v>
      </c>
      <c r="D212" s="12">
        <v>3.14</v>
      </c>
      <c r="E212" s="12">
        <v>14.68</v>
      </c>
      <c r="F212" s="12">
        <v>98.27</v>
      </c>
      <c r="G212" s="12">
        <v>150</v>
      </c>
      <c r="H212" s="12">
        <v>3.25</v>
      </c>
      <c r="I212" s="12">
        <v>4.71</v>
      </c>
      <c r="J212" s="12">
        <v>22.02</v>
      </c>
      <c r="K212" s="12">
        <v>147.41</v>
      </c>
    </row>
    <row r="213" spans="1:11" ht="15.75" customHeight="1">
      <c r="A213" s="6" t="s">
        <v>207</v>
      </c>
      <c r="B213" s="12">
        <v>150</v>
      </c>
      <c r="C213" s="12">
        <v>0.45</v>
      </c>
      <c r="D213" s="12">
        <v>0</v>
      </c>
      <c r="E213" s="12">
        <v>16.3</v>
      </c>
      <c r="F213" s="12">
        <v>66</v>
      </c>
      <c r="G213" s="12">
        <v>200</v>
      </c>
      <c r="H213" s="12">
        <v>0.6</v>
      </c>
      <c r="I213" s="12">
        <v>0</v>
      </c>
      <c r="J213" s="12">
        <v>21.7</v>
      </c>
      <c r="K213" s="12">
        <v>88</v>
      </c>
    </row>
    <row r="214" spans="1:11" ht="15.75" customHeight="1">
      <c r="A214" s="6" t="s">
        <v>11</v>
      </c>
      <c r="B214" s="12">
        <v>20</v>
      </c>
      <c r="C214" s="12">
        <v>1.2</v>
      </c>
      <c r="D214" s="12">
        <v>0.1</v>
      </c>
      <c r="E214" s="12">
        <v>872</v>
      </c>
      <c r="F214" s="12">
        <v>40.6</v>
      </c>
      <c r="G214" s="12">
        <v>40</v>
      </c>
      <c r="H214" s="12">
        <v>2.4</v>
      </c>
      <c r="I214" s="12">
        <v>0.2</v>
      </c>
      <c r="J214" s="12">
        <v>17.44</v>
      </c>
      <c r="K214" s="12">
        <v>81.2</v>
      </c>
    </row>
    <row r="215" spans="2:11" ht="15.75" customHeight="1">
      <c r="B215" s="12"/>
      <c r="C215" s="81">
        <f>SUM(C208:C214)</f>
        <v>14.309999999999999</v>
      </c>
      <c r="D215" s="81">
        <f>SUM(D208:D214)</f>
        <v>11.82</v>
      </c>
      <c r="E215" s="81">
        <f>SUM(E208:E214)</f>
        <v>918.15</v>
      </c>
      <c r="F215" s="81">
        <f>SUM(F208:F214)</f>
        <v>383.52000000000004</v>
      </c>
      <c r="G215" s="81"/>
      <c r="H215" s="81">
        <f>SUM(H208:H214)</f>
        <v>15.28</v>
      </c>
      <c r="I215" s="81">
        <f>SUM(I208:I214)</f>
        <v>18.23</v>
      </c>
      <c r="J215" s="81">
        <f>SUM(J208:J214)</f>
        <v>82.82</v>
      </c>
      <c r="K215" s="81">
        <f>SUM(K208:K214)</f>
        <v>543.59</v>
      </c>
    </row>
    <row r="216" spans="1:11" ht="15.75" customHeight="1">
      <c r="A216" s="4" t="s">
        <v>12</v>
      </c>
      <c r="B216" s="12"/>
      <c r="C216" s="81"/>
      <c r="D216" s="81"/>
      <c r="E216" s="81"/>
      <c r="F216" s="81"/>
      <c r="G216" s="81"/>
      <c r="H216" s="81"/>
      <c r="I216" s="81"/>
      <c r="J216" s="81"/>
      <c r="K216" s="81"/>
    </row>
    <row r="217" spans="1:11" ht="15.75" customHeight="1">
      <c r="A217" s="15" t="s">
        <v>108</v>
      </c>
      <c r="B217" s="48">
        <v>100</v>
      </c>
      <c r="C217" s="48">
        <v>0.82</v>
      </c>
      <c r="D217" s="48">
        <v>2.9</v>
      </c>
      <c r="E217" s="48">
        <v>3.47</v>
      </c>
      <c r="F217" s="48">
        <v>49.97</v>
      </c>
      <c r="G217" s="48">
        <v>100</v>
      </c>
      <c r="H217" s="48">
        <v>0.82</v>
      </c>
      <c r="I217" s="48">
        <v>2.9</v>
      </c>
      <c r="J217" s="48">
        <v>3.47</v>
      </c>
      <c r="K217" s="48">
        <v>49.97</v>
      </c>
    </row>
    <row r="218" spans="1:11" ht="15.75" customHeight="1">
      <c r="A218" s="15" t="s">
        <v>13</v>
      </c>
      <c r="B218" s="12">
        <v>150</v>
      </c>
      <c r="C218" s="12">
        <v>4.2</v>
      </c>
      <c r="D218" s="12">
        <v>4.8</v>
      </c>
      <c r="E218" s="12">
        <v>6.15</v>
      </c>
      <c r="F218" s="12">
        <v>84</v>
      </c>
      <c r="G218" s="12">
        <v>200</v>
      </c>
      <c r="H218" s="12">
        <v>5.6</v>
      </c>
      <c r="I218" s="12">
        <v>6.4</v>
      </c>
      <c r="J218" s="12">
        <v>8.2</v>
      </c>
      <c r="K218" s="12">
        <v>112</v>
      </c>
    </row>
    <row r="219" spans="1:11" ht="15.75" customHeight="1">
      <c r="A219" s="6" t="s">
        <v>11</v>
      </c>
      <c r="B219" s="12">
        <v>20</v>
      </c>
      <c r="C219" s="12">
        <v>1.2</v>
      </c>
      <c r="D219" s="12">
        <v>0.1</v>
      </c>
      <c r="E219" s="12">
        <v>8.72</v>
      </c>
      <c r="F219" s="12">
        <v>40.6</v>
      </c>
      <c r="G219" s="12">
        <v>20</v>
      </c>
      <c r="H219" s="12">
        <v>1.2</v>
      </c>
      <c r="I219" s="12">
        <v>0.1</v>
      </c>
      <c r="J219" s="12">
        <v>8.72</v>
      </c>
      <c r="K219" s="12">
        <v>40.6</v>
      </c>
    </row>
    <row r="220" spans="1:11" ht="15.75" customHeight="1">
      <c r="A220" s="5" t="s">
        <v>7</v>
      </c>
      <c r="B220" s="12">
        <v>20</v>
      </c>
      <c r="C220" s="12">
        <v>1.52</v>
      </c>
      <c r="D220" s="12">
        <v>0.32</v>
      </c>
      <c r="E220" s="12">
        <v>10.98</v>
      </c>
      <c r="F220" s="12">
        <v>53</v>
      </c>
      <c r="G220" s="12">
        <v>20</v>
      </c>
      <c r="H220" s="12">
        <v>1.52</v>
      </c>
      <c r="I220" s="12">
        <v>0.32</v>
      </c>
      <c r="J220" s="12">
        <v>10.98</v>
      </c>
      <c r="K220" s="12">
        <v>53</v>
      </c>
    </row>
    <row r="221" spans="1:11" ht="15.75" customHeight="1">
      <c r="A221" s="6" t="s">
        <v>221</v>
      </c>
      <c r="B221" s="12">
        <v>100</v>
      </c>
      <c r="C221" s="12">
        <v>0.9</v>
      </c>
      <c r="D221" s="12">
        <v>0.1</v>
      </c>
      <c r="E221" s="12">
        <v>12</v>
      </c>
      <c r="F221" s="12">
        <v>47</v>
      </c>
      <c r="G221" s="12">
        <v>150</v>
      </c>
      <c r="H221" s="12">
        <v>1.35</v>
      </c>
      <c r="I221" s="12">
        <v>0.15</v>
      </c>
      <c r="J221" s="12">
        <v>18</v>
      </c>
      <c r="K221" s="12">
        <v>70.5</v>
      </c>
    </row>
    <row r="222" spans="1:11" ht="15.75" customHeight="1">
      <c r="A222" s="6" t="s">
        <v>211</v>
      </c>
      <c r="B222" s="12">
        <v>20</v>
      </c>
      <c r="C222" s="12">
        <v>0.29</v>
      </c>
      <c r="D222" s="12">
        <v>0.29</v>
      </c>
      <c r="E222" s="12">
        <v>0.01</v>
      </c>
      <c r="F222" s="12">
        <v>16</v>
      </c>
      <c r="G222" s="12">
        <v>30</v>
      </c>
      <c r="H222" s="12">
        <v>0.43</v>
      </c>
      <c r="I222" s="12">
        <v>0.43</v>
      </c>
      <c r="J222" s="12">
        <v>0.015</v>
      </c>
      <c r="K222" s="12">
        <v>24</v>
      </c>
    </row>
    <row r="223" spans="1:11" ht="15.75" customHeight="1">
      <c r="A223" s="6"/>
      <c r="B223" s="12"/>
      <c r="C223" s="81">
        <f>C222+C221+C220++C219+C218+C217</f>
        <v>8.93</v>
      </c>
      <c r="D223" s="81">
        <f>D222+D221+D220++D219+D218+D217</f>
        <v>8.51</v>
      </c>
      <c r="E223" s="81">
        <f>E222+E221+E220++E219+E218+E217</f>
        <v>41.33</v>
      </c>
      <c r="F223" s="81">
        <f>F222+F221+F220++F219+F218+F217</f>
        <v>290.57</v>
      </c>
      <c r="G223" s="81"/>
      <c r="H223" s="81">
        <f>H222+H221+H220++H219+H218+H217</f>
        <v>10.92</v>
      </c>
      <c r="I223" s="81">
        <f>I222+I221+I220++I219+I218+I217</f>
        <v>10.3</v>
      </c>
      <c r="J223" s="81">
        <f>J222+J221+J220++J219+J218+J217</f>
        <v>49.385000000000005</v>
      </c>
      <c r="K223" s="81">
        <f>K222+K221+K220++K219+K218+K217</f>
        <v>350.07000000000005</v>
      </c>
    </row>
    <row r="224" spans="1:11" ht="15.75" customHeight="1">
      <c r="A224" s="4" t="s">
        <v>96</v>
      </c>
      <c r="B224" s="12"/>
      <c r="C224" s="81">
        <f>C206+C215+C223</f>
        <v>45.24999999999999</v>
      </c>
      <c r="D224" s="81">
        <f>D206+D215+D223</f>
        <v>35.46</v>
      </c>
      <c r="E224" s="81">
        <f>E206+E215+E223</f>
        <v>1013.38</v>
      </c>
      <c r="F224" s="82">
        <f>F206+F215+F223</f>
        <v>1117.35</v>
      </c>
      <c r="G224" s="81"/>
      <c r="H224" s="81">
        <f>H206+H215+H223</f>
        <v>51.95</v>
      </c>
      <c r="I224" s="81">
        <f>I206+I215+I223</f>
        <v>45.67</v>
      </c>
      <c r="J224" s="81">
        <f>J206+J215+J223</f>
        <v>209.065</v>
      </c>
      <c r="K224" s="82">
        <f>K206+K215+K223</f>
        <v>1462.0100000000002</v>
      </c>
    </row>
    <row r="225" spans="1:11" ht="15.75" customHeight="1">
      <c r="A225" s="4"/>
      <c r="B225" s="12"/>
      <c r="C225" s="12"/>
      <c r="D225" s="12"/>
      <c r="E225" s="12"/>
      <c r="F225" s="53"/>
      <c r="G225" s="12"/>
      <c r="H225" s="12"/>
      <c r="I225" s="12"/>
      <c r="J225" s="12"/>
      <c r="K225" s="53"/>
    </row>
    <row r="226" spans="1:11" ht="15.75" customHeight="1">
      <c r="A226" s="32" t="s">
        <v>44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5.75" customHeight="1">
      <c r="A227" s="27" t="s">
        <v>61</v>
      </c>
      <c r="B227" s="12" t="s">
        <v>62</v>
      </c>
      <c r="C227" s="12">
        <v>14.08</v>
      </c>
      <c r="D227" s="12">
        <v>10.94</v>
      </c>
      <c r="E227" s="12">
        <v>34.71</v>
      </c>
      <c r="F227" s="12">
        <v>299.73</v>
      </c>
      <c r="G227" s="12" t="s">
        <v>42</v>
      </c>
      <c r="H227" s="12">
        <v>14.89</v>
      </c>
      <c r="I227" s="12">
        <v>12.61</v>
      </c>
      <c r="J227" s="12">
        <v>35.42</v>
      </c>
      <c r="K227" s="12">
        <v>324.08</v>
      </c>
    </row>
    <row r="228" spans="1:11" ht="15.75" customHeight="1">
      <c r="A228" s="5" t="s">
        <v>21</v>
      </c>
      <c r="B228" s="12">
        <v>150</v>
      </c>
      <c r="C228" s="12">
        <v>2.84</v>
      </c>
      <c r="D228" s="12">
        <v>2.4</v>
      </c>
      <c r="E228" s="12">
        <v>19.35</v>
      </c>
      <c r="F228" s="12">
        <v>107.25</v>
      </c>
      <c r="G228" s="12">
        <v>200</v>
      </c>
      <c r="H228" s="12">
        <v>3.79</v>
      </c>
      <c r="I228" s="12">
        <v>3.2</v>
      </c>
      <c r="J228" s="12">
        <v>25.81</v>
      </c>
      <c r="K228" s="12">
        <v>143</v>
      </c>
    </row>
    <row r="229" spans="1:11" ht="15.75" customHeight="1">
      <c r="A229" s="6" t="s">
        <v>11</v>
      </c>
      <c r="B229" s="12">
        <v>20</v>
      </c>
      <c r="C229" s="12">
        <v>1.32</v>
      </c>
      <c r="D229" s="12">
        <v>0.14</v>
      </c>
      <c r="E229" s="12">
        <v>6.84</v>
      </c>
      <c r="F229" s="12">
        <v>36.2</v>
      </c>
      <c r="G229" s="48">
        <v>30</v>
      </c>
      <c r="H229" s="48">
        <v>1.98</v>
      </c>
      <c r="I229" s="48">
        <v>0.36</v>
      </c>
      <c r="J229" s="48">
        <v>10.26</v>
      </c>
      <c r="K229" s="48">
        <v>54.3</v>
      </c>
    </row>
    <row r="230" spans="1:11" ht="15.75" customHeight="1">
      <c r="A230" s="5" t="s">
        <v>7</v>
      </c>
      <c r="B230" s="12">
        <v>20</v>
      </c>
      <c r="C230" s="12">
        <v>1.6</v>
      </c>
      <c r="D230" s="12">
        <v>0.6</v>
      </c>
      <c r="E230" s="12">
        <v>9.96</v>
      </c>
      <c r="F230" s="12">
        <v>52.4</v>
      </c>
      <c r="G230" s="12">
        <v>30</v>
      </c>
      <c r="H230" s="12">
        <v>2.4</v>
      </c>
      <c r="I230" s="12">
        <v>0.9</v>
      </c>
      <c r="J230" s="12">
        <v>14.94</v>
      </c>
      <c r="K230" s="12">
        <v>78.6</v>
      </c>
    </row>
    <row r="231" spans="1:11" ht="15.75" customHeight="1">
      <c r="A231" s="13"/>
      <c r="B231" s="54"/>
      <c r="C231" s="54">
        <f>SUM(C227:C230)</f>
        <v>19.840000000000003</v>
      </c>
      <c r="D231" s="54">
        <f aca="true" t="shared" si="15" ref="D231:K231">SUM(D227:D230)</f>
        <v>14.08</v>
      </c>
      <c r="E231" s="54">
        <f t="shared" si="15"/>
        <v>70.86000000000001</v>
      </c>
      <c r="F231" s="54">
        <f t="shared" si="15"/>
        <v>495.58</v>
      </c>
      <c r="G231" s="54"/>
      <c r="H231" s="54">
        <f t="shared" si="15"/>
        <v>23.06</v>
      </c>
      <c r="I231" s="54">
        <f t="shared" si="15"/>
        <v>17.069999999999997</v>
      </c>
      <c r="J231" s="54">
        <f t="shared" si="15"/>
        <v>86.43</v>
      </c>
      <c r="K231" s="54">
        <f t="shared" si="15"/>
        <v>599.98</v>
      </c>
    </row>
    <row r="232" spans="1:11" ht="15.75" customHeight="1">
      <c r="A232" s="4" t="s">
        <v>14</v>
      </c>
      <c r="B232" s="12"/>
      <c r="C232" s="12">
        <f>C224+C231</f>
        <v>65.09</v>
      </c>
      <c r="D232" s="12">
        <f aca="true" t="shared" si="16" ref="D232:K232">D224+D231</f>
        <v>49.54</v>
      </c>
      <c r="E232" s="12">
        <f t="shared" si="16"/>
        <v>1084.24</v>
      </c>
      <c r="F232" s="12">
        <f t="shared" si="16"/>
        <v>1612.9299999999998</v>
      </c>
      <c r="G232" s="12"/>
      <c r="H232" s="12">
        <f t="shared" si="16"/>
        <v>75.01</v>
      </c>
      <c r="I232" s="12">
        <f t="shared" si="16"/>
        <v>62.739999999999995</v>
      </c>
      <c r="J232" s="12">
        <f t="shared" si="16"/>
        <v>295.495</v>
      </c>
      <c r="K232" s="12">
        <f t="shared" si="16"/>
        <v>2061.9900000000002</v>
      </c>
    </row>
    <row r="233" spans="1:11" ht="15.75" customHeight="1">
      <c r="A233" s="13"/>
      <c r="B233" s="54"/>
      <c r="C233" s="54"/>
      <c r="D233" s="54"/>
      <c r="E233" s="54"/>
      <c r="F233" s="54"/>
      <c r="G233" s="54"/>
      <c r="H233" s="54"/>
      <c r="I233" s="54"/>
      <c r="J233" s="54"/>
      <c r="K233" s="54"/>
    </row>
    <row r="234" spans="1:11" ht="15.75" customHeight="1">
      <c r="A234" s="21" t="s">
        <v>39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5.75" customHeight="1">
      <c r="A235" s="4" t="s">
        <v>6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5.75" customHeight="1">
      <c r="A236" s="6" t="s">
        <v>106</v>
      </c>
      <c r="B236" s="12">
        <v>50</v>
      </c>
      <c r="C236" s="12">
        <v>4.6</v>
      </c>
      <c r="D236" s="12">
        <v>6</v>
      </c>
      <c r="E236" s="12">
        <v>0.85</v>
      </c>
      <c r="F236" s="12"/>
      <c r="G236" s="12"/>
      <c r="H236" s="12"/>
      <c r="I236" s="12"/>
      <c r="J236" s="12"/>
      <c r="K236" s="12"/>
    </row>
    <row r="237" spans="1:11" ht="15.75" customHeight="1">
      <c r="A237" s="6" t="s">
        <v>147</v>
      </c>
      <c r="B237" s="12"/>
      <c r="C237" s="12"/>
      <c r="D237" s="12"/>
      <c r="E237" s="12"/>
      <c r="F237" s="12"/>
      <c r="G237" s="12" t="s">
        <v>146</v>
      </c>
      <c r="H237" s="12">
        <v>6.4</v>
      </c>
      <c r="I237" s="12">
        <v>8.4</v>
      </c>
      <c r="J237" s="12">
        <v>1.19</v>
      </c>
      <c r="K237" s="12">
        <v>108.5</v>
      </c>
    </row>
    <row r="238" spans="1:11" ht="15.75" customHeight="1">
      <c r="A238" s="5" t="s">
        <v>21</v>
      </c>
      <c r="B238" s="12">
        <v>150</v>
      </c>
      <c r="C238" s="12">
        <v>2.84</v>
      </c>
      <c r="D238" s="12">
        <v>2.4</v>
      </c>
      <c r="E238" s="12">
        <v>19.35</v>
      </c>
      <c r="F238" s="12">
        <v>107.25</v>
      </c>
      <c r="G238" s="12">
        <v>200</v>
      </c>
      <c r="H238" s="12">
        <v>3.79</v>
      </c>
      <c r="I238" s="12">
        <v>3.2</v>
      </c>
      <c r="J238" s="12">
        <v>25.81</v>
      </c>
      <c r="K238" s="12">
        <v>143</v>
      </c>
    </row>
    <row r="239" spans="1:11" ht="15.75" customHeight="1">
      <c r="A239" s="5" t="s">
        <v>18</v>
      </c>
      <c r="B239" s="12">
        <v>35</v>
      </c>
      <c r="C239" s="12">
        <v>2.41</v>
      </c>
      <c r="D239" s="12">
        <v>3.93</v>
      </c>
      <c r="E239" s="12">
        <v>14.49</v>
      </c>
      <c r="F239" s="12">
        <v>104.75</v>
      </c>
      <c r="G239" s="12">
        <v>35</v>
      </c>
      <c r="H239" s="12">
        <v>2.41</v>
      </c>
      <c r="I239" s="12">
        <v>3.93</v>
      </c>
      <c r="J239" s="12">
        <v>14.49</v>
      </c>
      <c r="K239" s="12">
        <v>104.75</v>
      </c>
    </row>
    <row r="240" spans="1:11" ht="15.75" customHeight="1">
      <c r="A240" s="5" t="s">
        <v>11</v>
      </c>
      <c r="B240" s="12">
        <v>20</v>
      </c>
      <c r="C240" s="12">
        <v>1.32</v>
      </c>
      <c r="D240" s="12">
        <v>0.24</v>
      </c>
      <c r="E240" s="12">
        <v>6.84</v>
      </c>
      <c r="F240" s="12">
        <v>36.2</v>
      </c>
      <c r="G240" s="12">
        <v>20</v>
      </c>
      <c r="H240" s="12">
        <v>1.32</v>
      </c>
      <c r="I240" s="12">
        <v>0.24</v>
      </c>
      <c r="J240" s="12">
        <v>6.84</v>
      </c>
      <c r="K240" s="12">
        <v>36.2</v>
      </c>
    </row>
    <row r="241" spans="1:11" ht="15.75" customHeight="1">
      <c r="A241" s="5" t="s">
        <v>29</v>
      </c>
      <c r="B241" s="12"/>
      <c r="C241" s="12"/>
      <c r="D241" s="12"/>
      <c r="E241" s="12"/>
      <c r="F241" s="12"/>
      <c r="G241" s="12">
        <v>15</v>
      </c>
      <c r="H241" s="12">
        <v>3.45</v>
      </c>
      <c r="I241" s="12">
        <v>4.35</v>
      </c>
      <c r="J241" s="12">
        <v>0</v>
      </c>
      <c r="K241" s="12">
        <v>54</v>
      </c>
    </row>
    <row r="242" spans="1:11" ht="15.75" customHeight="1">
      <c r="A242" s="6"/>
      <c r="B242" s="12"/>
      <c r="C242" s="12">
        <f>C240+C239+C238+C236</f>
        <v>11.17</v>
      </c>
      <c r="D242" s="12">
        <f>D240+D239+D238+D236</f>
        <v>12.57</v>
      </c>
      <c r="E242" s="12">
        <f>E240+E239+E238+E236</f>
        <v>41.53</v>
      </c>
      <c r="F242" s="12">
        <f>F240+F239+F238+F236</f>
        <v>248.2</v>
      </c>
      <c r="G242" s="12"/>
      <c r="H242" s="12">
        <f>H241+H240+H239+H238+H237</f>
        <v>17.37</v>
      </c>
      <c r="I242" s="12">
        <f>I241+I240+I239+I238+I237</f>
        <v>20.119999999999997</v>
      </c>
      <c r="J242" s="12">
        <f>J241+J240+J239+J238+J237</f>
        <v>48.33</v>
      </c>
      <c r="K242" s="12">
        <f>K241+K240+K239+K238+K237</f>
        <v>446.45</v>
      </c>
    </row>
    <row r="243" spans="1:11" ht="15.75" customHeight="1">
      <c r="A243" s="4" t="s">
        <v>8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15.75" customHeight="1">
      <c r="A244" s="59" t="s">
        <v>109</v>
      </c>
      <c r="B244" s="12">
        <v>40</v>
      </c>
      <c r="C244" s="12">
        <v>1.28</v>
      </c>
      <c r="D244" s="12">
        <v>3.8</v>
      </c>
      <c r="E244" s="12">
        <v>3.1</v>
      </c>
      <c r="F244" s="12">
        <v>54</v>
      </c>
      <c r="G244" s="12">
        <v>50</v>
      </c>
      <c r="H244" s="12">
        <v>1.61</v>
      </c>
      <c r="I244" s="12">
        <v>4.86</v>
      </c>
      <c r="J244" s="12">
        <v>3.97</v>
      </c>
      <c r="K244" s="12">
        <v>67.51</v>
      </c>
    </row>
    <row r="245" spans="1:11" ht="15.75" customHeight="1">
      <c r="A245" s="6" t="s">
        <v>228</v>
      </c>
      <c r="B245" s="12">
        <v>150</v>
      </c>
      <c r="C245" s="12">
        <v>3.58</v>
      </c>
      <c r="D245" s="12">
        <v>3.81</v>
      </c>
      <c r="E245" s="12">
        <v>12.25</v>
      </c>
      <c r="F245" s="12">
        <v>98</v>
      </c>
      <c r="G245" s="12">
        <v>200</v>
      </c>
      <c r="H245" s="12">
        <v>4.77</v>
      </c>
      <c r="I245" s="12">
        <v>5.08</v>
      </c>
      <c r="J245" s="12">
        <v>16.3</v>
      </c>
      <c r="K245" s="12">
        <v>130.6</v>
      </c>
    </row>
    <row r="246" spans="1:11" ht="25.5" customHeight="1">
      <c r="A246" s="10" t="s">
        <v>199</v>
      </c>
      <c r="B246" s="12" t="s">
        <v>205</v>
      </c>
      <c r="C246" s="12">
        <v>10.06</v>
      </c>
      <c r="D246" s="12">
        <v>5.48</v>
      </c>
      <c r="E246" s="12">
        <v>13.66</v>
      </c>
      <c r="F246" s="12">
        <v>148.3</v>
      </c>
      <c r="G246" s="12" t="s">
        <v>53</v>
      </c>
      <c r="H246" s="12">
        <v>15.09</v>
      </c>
      <c r="I246" s="12">
        <v>8.23</v>
      </c>
      <c r="J246" s="12">
        <v>20.49</v>
      </c>
      <c r="K246" s="12">
        <v>222.53</v>
      </c>
    </row>
    <row r="247" spans="1:11" ht="15.75" customHeight="1">
      <c r="A247" s="6" t="s">
        <v>258</v>
      </c>
      <c r="B247" s="12">
        <v>150</v>
      </c>
      <c r="C247" s="12">
        <v>0.1</v>
      </c>
      <c r="D247" s="12">
        <v>0.1</v>
      </c>
      <c r="E247" s="12">
        <v>16.1</v>
      </c>
      <c r="F247" s="12">
        <v>63.3</v>
      </c>
      <c r="G247" s="12">
        <v>200</v>
      </c>
      <c r="H247" s="12">
        <v>0.14</v>
      </c>
      <c r="I247" s="12">
        <v>0.14</v>
      </c>
      <c r="J247" s="12">
        <v>21.49</v>
      </c>
      <c r="K247" s="12">
        <v>84.42</v>
      </c>
    </row>
    <row r="248" spans="1:11" ht="15.75" customHeight="1">
      <c r="A248" s="6" t="s">
        <v>11</v>
      </c>
      <c r="B248" s="12">
        <v>20</v>
      </c>
      <c r="C248" s="12">
        <v>1.2</v>
      </c>
      <c r="D248" s="12">
        <v>0.1</v>
      </c>
      <c r="E248" s="12">
        <v>8.72</v>
      </c>
      <c r="F248" s="12">
        <v>40.6</v>
      </c>
      <c r="G248" s="12">
        <v>40</v>
      </c>
      <c r="H248" s="12">
        <v>2.4</v>
      </c>
      <c r="I248" s="12">
        <v>0.2</v>
      </c>
      <c r="J248" s="12">
        <v>17.44</v>
      </c>
      <c r="K248" s="12">
        <v>81.2</v>
      </c>
    </row>
    <row r="249" spans="1:11" ht="15.75" customHeight="1">
      <c r="A249" s="6" t="s">
        <v>7</v>
      </c>
      <c r="B249" s="12">
        <v>20</v>
      </c>
      <c r="C249" s="12">
        <v>1.52</v>
      </c>
      <c r="D249" s="12">
        <v>0.32</v>
      </c>
      <c r="E249" s="12">
        <v>10.98</v>
      </c>
      <c r="F249" s="12">
        <v>53</v>
      </c>
      <c r="G249" s="12">
        <v>20</v>
      </c>
      <c r="H249" s="12">
        <v>1.52</v>
      </c>
      <c r="I249" s="12">
        <v>0.32</v>
      </c>
      <c r="J249" s="12">
        <v>10.98</v>
      </c>
      <c r="K249" s="12">
        <v>53</v>
      </c>
    </row>
    <row r="250" spans="1:11" ht="15.75" customHeight="1">
      <c r="A250" s="6"/>
      <c r="B250" s="12"/>
      <c r="C250" s="81">
        <f>SUM(C244:C249)</f>
        <v>17.740000000000002</v>
      </c>
      <c r="D250" s="81">
        <f aca="true" t="shared" si="17" ref="D250:K250">SUM(D244:D249)</f>
        <v>13.61</v>
      </c>
      <c r="E250" s="81">
        <f t="shared" si="17"/>
        <v>64.81</v>
      </c>
      <c r="F250" s="81">
        <f t="shared" si="17"/>
        <v>457.20000000000005</v>
      </c>
      <c r="G250" s="81"/>
      <c r="H250" s="81">
        <f t="shared" si="17"/>
        <v>25.529999999999998</v>
      </c>
      <c r="I250" s="81">
        <f t="shared" si="17"/>
        <v>18.830000000000002</v>
      </c>
      <c r="J250" s="81">
        <f t="shared" si="17"/>
        <v>90.67</v>
      </c>
      <c r="K250" s="81">
        <f t="shared" si="17"/>
        <v>639.26</v>
      </c>
    </row>
    <row r="251" spans="1:11" ht="15.75" customHeight="1">
      <c r="A251" s="6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15.75" customHeight="1">
      <c r="A252" s="4" t="s">
        <v>12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15.75" customHeight="1">
      <c r="A253" s="6" t="s">
        <v>208</v>
      </c>
      <c r="B253" s="19">
        <v>100</v>
      </c>
      <c r="C253" s="19">
        <v>2</v>
      </c>
      <c r="D253" s="19">
        <v>2.3</v>
      </c>
      <c r="E253" s="19">
        <v>7.2</v>
      </c>
      <c r="F253" s="19">
        <v>62.9</v>
      </c>
      <c r="G253" s="19">
        <v>150</v>
      </c>
      <c r="H253" s="19">
        <v>3.1</v>
      </c>
      <c r="I253" s="19">
        <v>3.47</v>
      </c>
      <c r="J253" s="19">
        <v>10.85</v>
      </c>
      <c r="K253" s="19">
        <v>94.41</v>
      </c>
    </row>
    <row r="254" spans="1:11" ht="15.75" customHeight="1">
      <c r="A254" s="6" t="s">
        <v>247</v>
      </c>
      <c r="B254" s="12">
        <v>50</v>
      </c>
      <c r="C254" s="12">
        <v>7.16</v>
      </c>
      <c r="D254" s="12">
        <v>6.6</v>
      </c>
      <c r="E254" s="12">
        <v>4.7</v>
      </c>
      <c r="F254" s="12">
        <v>96.7</v>
      </c>
      <c r="G254" s="12"/>
      <c r="H254" s="12"/>
      <c r="I254" s="12"/>
      <c r="J254" s="12"/>
      <c r="K254" s="12"/>
    </row>
    <row r="255" spans="1:11" ht="15.75" customHeight="1">
      <c r="A255" s="8" t="s">
        <v>248</v>
      </c>
      <c r="B255" s="12"/>
      <c r="C255" s="12"/>
      <c r="D255" s="12"/>
      <c r="E255" s="12"/>
      <c r="F255" s="12"/>
      <c r="G255" s="12" t="s">
        <v>249</v>
      </c>
      <c r="H255" s="12">
        <v>7.1</v>
      </c>
      <c r="I255" s="12">
        <v>9.25</v>
      </c>
      <c r="J255" s="12">
        <v>4.77</v>
      </c>
      <c r="K255" s="12">
        <v>120.8</v>
      </c>
    </row>
    <row r="256" spans="1:11" ht="15.75" customHeight="1">
      <c r="A256" s="8" t="s">
        <v>257</v>
      </c>
      <c r="B256" s="12">
        <v>150</v>
      </c>
      <c r="C256" s="12">
        <v>0.19</v>
      </c>
      <c r="D256" s="12">
        <v>0</v>
      </c>
      <c r="E256" s="12">
        <v>17.1</v>
      </c>
      <c r="F256" s="12">
        <v>69.5</v>
      </c>
      <c r="G256" s="12">
        <v>200</v>
      </c>
      <c r="H256" s="12">
        <v>0.25</v>
      </c>
      <c r="I256" s="12">
        <v>0</v>
      </c>
      <c r="J256" s="12">
        <v>22.8</v>
      </c>
      <c r="K256" s="12">
        <v>92.6</v>
      </c>
    </row>
    <row r="257" spans="1:11" ht="15.75" customHeight="1">
      <c r="A257" s="8" t="s">
        <v>11</v>
      </c>
      <c r="B257" s="12">
        <v>20</v>
      </c>
      <c r="C257" s="12">
        <v>1.2</v>
      </c>
      <c r="D257" s="12">
        <v>0.1</v>
      </c>
      <c r="E257" s="12">
        <v>8.72</v>
      </c>
      <c r="F257" s="12">
        <v>40.6</v>
      </c>
      <c r="G257" s="12">
        <v>20</v>
      </c>
      <c r="H257" s="12">
        <v>1.2</v>
      </c>
      <c r="I257" s="12">
        <v>0.1</v>
      </c>
      <c r="J257" s="12">
        <v>8.72</v>
      </c>
      <c r="K257" s="12">
        <v>40.6</v>
      </c>
    </row>
    <row r="258" spans="1:11" ht="15.75" customHeight="1">
      <c r="A258" s="8" t="s">
        <v>7</v>
      </c>
      <c r="B258" s="12">
        <v>20</v>
      </c>
      <c r="C258" s="12">
        <v>1.52</v>
      </c>
      <c r="D258" s="12">
        <v>0.32</v>
      </c>
      <c r="E258" s="12">
        <v>10.98</v>
      </c>
      <c r="F258" s="12">
        <v>53</v>
      </c>
      <c r="G258" s="12">
        <v>20</v>
      </c>
      <c r="H258" s="12">
        <v>1.52</v>
      </c>
      <c r="I258" s="12">
        <v>0.32</v>
      </c>
      <c r="J258" s="12">
        <v>10.98</v>
      </c>
      <c r="K258" s="12">
        <v>53</v>
      </c>
    </row>
    <row r="259" spans="1:11" ht="15.75" customHeight="1">
      <c r="A259" s="6" t="s">
        <v>217</v>
      </c>
      <c r="B259" s="12">
        <v>150</v>
      </c>
      <c r="C259" s="12">
        <v>2.3</v>
      </c>
      <c r="D259" s="12">
        <v>1.2</v>
      </c>
      <c r="E259" s="12">
        <v>47.3</v>
      </c>
      <c r="F259" s="12">
        <v>216</v>
      </c>
      <c r="G259" s="12">
        <v>150</v>
      </c>
      <c r="H259" s="12">
        <v>2.3</v>
      </c>
      <c r="I259" s="12">
        <v>0.4</v>
      </c>
      <c r="J259" s="12">
        <v>8.8</v>
      </c>
      <c r="K259" s="12">
        <v>45</v>
      </c>
    </row>
    <row r="260" spans="1:11" ht="15.75" customHeight="1">
      <c r="A260" s="4" t="s">
        <v>96</v>
      </c>
      <c r="B260" s="55"/>
      <c r="C260" s="56">
        <f>C242+C250+C259</f>
        <v>31.210000000000004</v>
      </c>
      <c r="D260" s="56">
        <f>D242+D250+D259</f>
        <v>27.38</v>
      </c>
      <c r="E260" s="56">
        <f>E242+E250+E259</f>
        <v>153.64</v>
      </c>
      <c r="F260" s="57">
        <f>F242+F250+F259</f>
        <v>921.4000000000001</v>
      </c>
      <c r="G260" s="56"/>
      <c r="H260" s="56">
        <f>H242+H250+H259</f>
        <v>45.199999999999996</v>
      </c>
      <c r="I260" s="56">
        <f>I242+I250+I259</f>
        <v>39.35</v>
      </c>
      <c r="J260" s="56">
        <f>J242+J250+J259</f>
        <v>147.8</v>
      </c>
      <c r="K260" s="57">
        <f>K242+K250+K259</f>
        <v>1130.71</v>
      </c>
    </row>
    <row r="261" spans="1:11" ht="15.75" customHeight="1">
      <c r="A261" s="32" t="s">
        <v>44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.75" customHeight="1">
      <c r="A262" s="6" t="s">
        <v>65</v>
      </c>
      <c r="B262" s="12" t="s">
        <v>43</v>
      </c>
      <c r="C262" s="12">
        <v>4.8</v>
      </c>
      <c r="D262" s="12">
        <v>7.85</v>
      </c>
      <c r="E262" s="12">
        <v>37.91</v>
      </c>
      <c r="F262" s="12">
        <v>205.36</v>
      </c>
      <c r="G262" s="12" t="s">
        <v>66</v>
      </c>
      <c r="H262" s="12">
        <v>6.39</v>
      </c>
      <c r="I262" s="12">
        <v>10.15</v>
      </c>
      <c r="J262" s="12">
        <v>37.21</v>
      </c>
      <c r="K262" s="12">
        <v>270.81</v>
      </c>
    </row>
    <row r="263" spans="1:11" ht="15.75" customHeight="1">
      <c r="A263" s="6" t="s">
        <v>83</v>
      </c>
      <c r="B263" s="12">
        <v>150</v>
      </c>
      <c r="C263" s="12">
        <v>4.2</v>
      </c>
      <c r="D263" s="12">
        <v>4.8</v>
      </c>
      <c r="E263" s="12">
        <v>6.15</v>
      </c>
      <c r="F263" s="12">
        <v>84</v>
      </c>
      <c r="G263" s="12">
        <v>200</v>
      </c>
      <c r="H263" s="12">
        <v>5.6</v>
      </c>
      <c r="I263" s="12">
        <v>6.4</v>
      </c>
      <c r="J263" s="12">
        <v>8.2</v>
      </c>
      <c r="K263" s="12">
        <v>112</v>
      </c>
    </row>
    <row r="264" spans="1:11" ht="15.75" customHeight="1">
      <c r="A264" s="5" t="s">
        <v>7</v>
      </c>
      <c r="B264" s="12">
        <v>20</v>
      </c>
      <c r="C264" s="12">
        <v>1.6</v>
      </c>
      <c r="D264" s="12">
        <v>0.6</v>
      </c>
      <c r="E264" s="12">
        <v>9.96</v>
      </c>
      <c r="F264" s="12">
        <v>52.4</v>
      </c>
      <c r="G264" s="12">
        <v>30</v>
      </c>
      <c r="H264" s="12">
        <v>2.4</v>
      </c>
      <c r="I264" s="12">
        <v>0.9</v>
      </c>
      <c r="J264" s="12">
        <v>14.94</v>
      </c>
      <c r="K264" s="12">
        <v>78.6</v>
      </c>
    </row>
    <row r="265" spans="1:11" ht="15.75" customHeight="1">
      <c r="A265" s="5"/>
      <c r="B265" s="12"/>
      <c r="C265" s="12">
        <f>SUM(C262:C264)</f>
        <v>10.6</v>
      </c>
      <c r="D265" s="12">
        <f aca="true" t="shared" si="18" ref="D265:K265">SUM(D262:D264)</f>
        <v>13.249999999999998</v>
      </c>
      <c r="E265" s="12">
        <f t="shared" si="18"/>
        <v>54.019999999999996</v>
      </c>
      <c r="F265" s="12">
        <f t="shared" si="18"/>
        <v>341.76</v>
      </c>
      <c r="G265" s="12"/>
      <c r="H265" s="12">
        <f t="shared" si="18"/>
        <v>14.389999999999999</v>
      </c>
      <c r="I265" s="12">
        <f t="shared" si="18"/>
        <v>17.45</v>
      </c>
      <c r="J265" s="12">
        <f t="shared" si="18"/>
        <v>60.349999999999994</v>
      </c>
      <c r="K265" s="12">
        <f t="shared" si="18"/>
        <v>461.40999999999997</v>
      </c>
    </row>
    <row r="266" spans="1:11" ht="15.75" customHeight="1">
      <c r="A266" s="4" t="s">
        <v>14</v>
      </c>
      <c r="B266" s="12"/>
      <c r="C266" s="12">
        <f>C260+C265</f>
        <v>41.81</v>
      </c>
      <c r="D266" s="12">
        <f aca="true" t="shared" si="19" ref="D266:K266">D260+D265</f>
        <v>40.629999999999995</v>
      </c>
      <c r="E266" s="12">
        <f t="shared" si="19"/>
        <v>207.65999999999997</v>
      </c>
      <c r="F266" s="12">
        <f t="shared" si="19"/>
        <v>1263.16</v>
      </c>
      <c r="G266" s="12"/>
      <c r="H266" s="12">
        <f t="shared" si="19"/>
        <v>59.589999999999996</v>
      </c>
      <c r="I266" s="12">
        <f t="shared" si="19"/>
        <v>56.8</v>
      </c>
      <c r="J266" s="12">
        <f t="shared" si="19"/>
        <v>208.15</v>
      </c>
      <c r="K266" s="12">
        <f t="shared" si="19"/>
        <v>1592.12</v>
      </c>
    </row>
    <row r="267" spans="1:11" ht="15.75" customHeight="1">
      <c r="A267" s="4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.75" customHeight="1">
      <c r="A268" s="21" t="s">
        <v>40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.75" customHeight="1">
      <c r="A269" s="4" t="s">
        <v>6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.75" customHeight="1">
      <c r="A270" s="8" t="s">
        <v>110</v>
      </c>
      <c r="B270" s="12">
        <v>120</v>
      </c>
      <c r="C270" s="12">
        <v>16.79</v>
      </c>
      <c r="D270" s="12">
        <v>14.77</v>
      </c>
      <c r="E270" s="12">
        <v>27.11</v>
      </c>
      <c r="F270" s="12">
        <v>314.66</v>
      </c>
      <c r="G270" s="12"/>
      <c r="H270" s="12"/>
      <c r="I270" s="12"/>
      <c r="J270" s="12"/>
      <c r="K270" s="12"/>
    </row>
    <row r="271" spans="1:11" ht="15.75" customHeight="1">
      <c r="A271" s="8" t="s">
        <v>111</v>
      </c>
      <c r="B271" s="12"/>
      <c r="C271" s="12"/>
      <c r="D271" s="12"/>
      <c r="E271" s="12"/>
      <c r="F271" s="12"/>
      <c r="G271" s="12" t="s">
        <v>130</v>
      </c>
      <c r="H271" s="12">
        <v>18.54</v>
      </c>
      <c r="I271" s="12">
        <v>15</v>
      </c>
      <c r="J271" s="12">
        <v>17</v>
      </c>
      <c r="K271" s="12">
        <v>284.5</v>
      </c>
    </row>
    <row r="272" spans="1:11" ht="15.75" customHeight="1">
      <c r="A272" s="8" t="s">
        <v>113</v>
      </c>
      <c r="B272" s="12">
        <v>150</v>
      </c>
      <c r="C272" s="12">
        <v>2.29</v>
      </c>
      <c r="D272" s="12">
        <v>1.99</v>
      </c>
      <c r="E272" s="12">
        <v>14.01</v>
      </c>
      <c r="F272" s="12">
        <v>80.66</v>
      </c>
      <c r="G272" s="12"/>
      <c r="H272" s="12"/>
      <c r="I272" s="12"/>
      <c r="J272" s="12"/>
      <c r="K272" s="12"/>
    </row>
    <row r="273" spans="1:11" ht="15.75" customHeight="1">
      <c r="A273" s="6" t="s">
        <v>191</v>
      </c>
      <c r="B273" s="12"/>
      <c r="C273" s="12"/>
      <c r="D273" s="12"/>
      <c r="E273" s="12"/>
      <c r="F273" s="12"/>
      <c r="G273" s="12">
        <v>200</v>
      </c>
      <c r="H273" s="12">
        <v>2.82</v>
      </c>
      <c r="I273" s="12">
        <v>2.5</v>
      </c>
      <c r="J273" s="12">
        <v>19.7</v>
      </c>
      <c r="K273" s="12">
        <v>108.85</v>
      </c>
    </row>
    <row r="274" spans="1:11" ht="15.75" customHeight="1">
      <c r="A274" s="5" t="s">
        <v>7</v>
      </c>
      <c r="B274" s="12">
        <v>20</v>
      </c>
      <c r="C274" s="12">
        <v>1.52</v>
      </c>
      <c r="D274" s="12">
        <v>0.32</v>
      </c>
      <c r="E274" s="12">
        <v>10.98</v>
      </c>
      <c r="F274" s="12">
        <v>53</v>
      </c>
      <c r="G274" s="12">
        <v>40</v>
      </c>
      <c r="H274" s="12">
        <v>3.04</v>
      </c>
      <c r="I274" s="12">
        <v>0.64</v>
      </c>
      <c r="J274" s="12">
        <v>21.96</v>
      </c>
      <c r="K274" s="12">
        <v>106</v>
      </c>
    </row>
    <row r="275" spans="1:11" ht="15.75" customHeight="1">
      <c r="A275" s="5"/>
      <c r="B275" s="12"/>
      <c r="C275" s="81">
        <f>SUM(C270:C274)</f>
        <v>20.599999999999998</v>
      </c>
      <c r="D275" s="81">
        <f aca="true" t="shared" si="20" ref="D275:K275">SUM(D270:D274)</f>
        <v>17.08</v>
      </c>
      <c r="E275" s="81">
        <f t="shared" si="20"/>
        <v>52.099999999999994</v>
      </c>
      <c r="F275" s="81">
        <f t="shared" si="20"/>
        <v>448.32000000000005</v>
      </c>
      <c r="G275" s="81"/>
      <c r="H275" s="81">
        <f t="shared" si="20"/>
        <v>24.4</v>
      </c>
      <c r="I275" s="81">
        <f t="shared" si="20"/>
        <v>18.14</v>
      </c>
      <c r="J275" s="81">
        <f t="shared" si="20"/>
        <v>58.660000000000004</v>
      </c>
      <c r="K275" s="81">
        <f t="shared" si="20"/>
        <v>499.35</v>
      </c>
    </row>
    <row r="276" spans="1:11" ht="15.75" customHeight="1">
      <c r="A276" s="4" t="s">
        <v>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.75" customHeight="1">
      <c r="A277" s="5" t="s">
        <v>229</v>
      </c>
      <c r="B277" s="11">
        <v>40</v>
      </c>
      <c r="C277" s="11">
        <v>0.65</v>
      </c>
      <c r="D277" s="11">
        <v>4.04</v>
      </c>
      <c r="E277" s="11">
        <v>2.84</v>
      </c>
      <c r="F277" s="11">
        <v>49.97</v>
      </c>
      <c r="G277" s="11">
        <v>50</v>
      </c>
      <c r="H277" s="11">
        <v>0.81</v>
      </c>
      <c r="I277" s="11">
        <v>5.05</v>
      </c>
      <c r="J277" s="11">
        <v>3.55</v>
      </c>
      <c r="K277" s="11">
        <v>62.4</v>
      </c>
    </row>
    <row r="278" spans="1:11" ht="16.5" customHeight="1">
      <c r="A278" s="85" t="s">
        <v>244</v>
      </c>
      <c r="B278" s="11" t="s">
        <v>15</v>
      </c>
      <c r="C278" s="11">
        <v>1.28</v>
      </c>
      <c r="D278" s="11">
        <v>3.12</v>
      </c>
      <c r="E278" s="11">
        <v>8.2</v>
      </c>
      <c r="F278" s="11">
        <v>66.57</v>
      </c>
      <c r="G278" s="11" t="s">
        <v>16</v>
      </c>
      <c r="H278" s="11">
        <v>1.71</v>
      </c>
      <c r="I278" s="11">
        <v>4.16</v>
      </c>
      <c r="J278" s="11">
        <v>10.95</v>
      </c>
      <c r="K278" s="11">
        <v>88.76</v>
      </c>
    </row>
    <row r="279" spans="1:11" ht="16.5" customHeight="1">
      <c r="A279" s="85" t="s">
        <v>200</v>
      </c>
      <c r="B279" s="11" t="s">
        <v>143</v>
      </c>
      <c r="C279" s="11">
        <v>7.2</v>
      </c>
      <c r="D279" s="11">
        <v>3</v>
      </c>
      <c r="E279" s="11">
        <v>4.5</v>
      </c>
      <c r="F279" s="11">
        <v>76</v>
      </c>
      <c r="G279" s="11"/>
      <c r="H279" s="11"/>
      <c r="I279" s="11"/>
      <c r="J279" s="11"/>
      <c r="K279" s="11"/>
    </row>
    <row r="280" spans="1:11" ht="15.75" customHeight="1">
      <c r="A280" s="6" t="s">
        <v>148</v>
      </c>
      <c r="B280" s="12"/>
      <c r="C280" s="12"/>
      <c r="D280" s="12"/>
      <c r="E280" s="12"/>
      <c r="F280" s="12"/>
      <c r="G280" s="12">
        <v>60</v>
      </c>
      <c r="H280" s="12">
        <v>11.76</v>
      </c>
      <c r="I280" s="12">
        <v>6.62</v>
      </c>
      <c r="J280" s="12">
        <v>1</v>
      </c>
      <c r="K280" s="12">
        <v>113</v>
      </c>
    </row>
    <row r="281" spans="1:11" ht="15.75" customHeight="1">
      <c r="A281" s="5" t="s">
        <v>112</v>
      </c>
      <c r="B281" s="12">
        <v>100</v>
      </c>
      <c r="C281" s="12">
        <v>2.1</v>
      </c>
      <c r="D281" s="12">
        <v>3</v>
      </c>
      <c r="E281" s="12">
        <v>9.4</v>
      </c>
      <c r="F281" s="12">
        <v>77.8</v>
      </c>
      <c r="G281" s="12">
        <v>150</v>
      </c>
      <c r="H281" s="12">
        <v>3.18</v>
      </c>
      <c r="I281" s="12">
        <v>4.57</v>
      </c>
      <c r="J281" s="12">
        <v>14.2</v>
      </c>
      <c r="K281" s="12">
        <v>116.72</v>
      </c>
    </row>
    <row r="282" spans="1:11" ht="15.75" customHeight="1">
      <c r="A282" s="5" t="s">
        <v>119</v>
      </c>
      <c r="B282" s="12">
        <v>150</v>
      </c>
      <c r="C282" s="12">
        <v>0.32</v>
      </c>
      <c r="D282" s="12">
        <v>0</v>
      </c>
      <c r="E282" s="12">
        <v>20.28</v>
      </c>
      <c r="F282" s="12">
        <v>79.38</v>
      </c>
      <c r="G282" s="12">
        <v>200</v>
      </c>
      <c r="H282" s="12">
        <v>0.43</v>
      </c>
      <c r="I282" s="12">
        <v>0</v>
      </c>
      <c r="J282" s="12">
        <v>27.04</v>
      </c>
      <c r="K282" s="12">
        <v>105.84</v>
      </c>
    </row>
    <row r="283" spans="1:11" ht="15.75" customHeight="1">
      <c r="A283" s="6" t="s">
        <v>11</v>
      </c>
      <c r="B283" s="12">
        <v>40</v>
      </c>
      <c r="C283" s="12">
        <v>2.4</v>
      </c>
      <c r="D283" s="12">
        <v>0.2</v>
      </c>
      <c r="E283" s="12">
        <v>17.44</v>
      </c>
      <c r="F283" s="12">
        <v>81.2</v>
      </c>
      <c r="G283" s="12">
        <v>40</v>
      </c>
      <c r="H283" s="12">
        <v>2.4</v>
      </c>
      <c r="I283" s="12">
        <v>0.2</v>
      </c>
      <c r="J283" s="12">
        <v>17.44</v>
      </c>
      <c r="K283" s="12">
        <v>81.2</v>
      </c>
    </row>
    <row r="284" spans="1:11" ht="16.5" customHeight="1">
      <c r="A284" s="5"/>
      <c r="B284" s="12"/>
      <c r="C284" s="81">
        <f>SUM(C277:C283)</f>
        <v>13.950000000000001</v>
      </c>
      <c r="D284" s="81">
        <f aca="true" t="shared" si="21" ref="D284:K284">SUM(D277:D283)</f>
        <v>13.36</v>
      </c>
      <c r="E284" s="81">
        <f t="shared" si="21"/>
        <v>62.66</v>
      </c>
      <c r="F284" s="81">
        <f t="shared" si="21"/>
        <v>430.91999999999996</v>
      </c>
      <c r="G284" s="81"/>
      <c r="H284" s="81">
        <f t="shared" si="21"/>
        <v>20.29</v>
      </c>
      <c r="I284" s="81">
        <f t="shared" si="21"/>
        <v>20.6</v>
      </c>
      <c r="J284" s="81">
        <f t="shared" si="21"/>
        <v>74.17999999999999</v>
      </c>
      <c r="K284" s="81">
        <f t="shared" si="21"/>
        <v>567.9200000000001</v>
      </c>
    </row>
    <row r="285" spans="1:11" ht="16.5" customHeight="1">
      <c r="A285" s="4" t="s">
        <v>12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27.75" customHeight="1">
      <c r="A286" s="85" t="s">
        <v>201</v>
      </c>
      <c r="B286" s="12">
        <v>100</v>
      </c>
      <c r="C286" s="12">
        <v>3.1</v>
      </c>
      <c r="D286" s="12">
        <v>3.3</v>
      </c>
      <c r="E286" s="12">
        <v>18.5</v>
      </c>
      <c r="F286" s="12">
        <v>118.8</v>
      </c>
      <c r="G286" s="12"/>
      <c r="H286" s="12"/>
      <c r="I286" s="12"/>
      <c r="J286" s="12"/>
      <c r="K286" s="12"/>
    </row>
    <row r="287" spans="1:11" ht="16.5" customHeight="1">
      <c r="A287" s="85" t="s">
        <v>141</v>
      </c>
      <c r="B287" s="12"/>
      <c r="C287" s="12"/>
      <c r="D287" s="12"/>
      <c r="E287" s="12"/>
      <c r="F287" s="12"/>
      <c r="G287" s="12" t="s">
        <v>53</v>
      </c>
      <c r="H287" s="12">
        <v>4.79</v>
      </c>
      <c r="I287" s="12">
        <v>7.61</v>
      </c>
      <c r="J287" s="12">
        <v>27.9</v>
      </c>
      <c r="K287" s="12">
        <v>203</v>
      </c>
    </row>
    <row r="288" spans="1:11" ht="15.75" customHeight="1">
      <c r="A288" s="5" t="s">
        <v>20</v>
      </c>
      <c r="B288" s="12">
        <v>150</v>
      </c>
      <c r="C288" s="12">
        <v>4.2</v>
      </c>
      <c r="D288" s="12">
        <v>4.8</v>
      </c>
      <c r="E288" s="12">
        <v>6.1</v>
      </c>
      <c r="F288" s="12">
        <v>84</v>
      </c>
      <c r="G288" s="12">
        <v>200</v>
      </c>
      <c r="H288" s="12">
        <v>5.6</v>
      </c>
      <c r="I288" s="12">
        <v>6.4</v>
      </c>
      <c r="J288" s="12">
        <v>8.2</v>
      </c>
      <c r="K288" s="12">
        <v>112</v>
      </c>
    </row>
    <row r="289" spans="1:11" ht="15.75" customHeight="1">
      <c r="A289" s="5" t="s">
        <v>7</v>
      </c>
      <c r="B289" s="12">
        <v>20</v>
      </c>
      <c r="C289" s="12">
        <v>1.52</v>
      </c>
      <c r="D289" s="12">
        <v>0.32</v>
      </c>
      <c r="E289" s="12">
        <v>10.98</v>
      </c>
      <c r="F289" s="12">
        <v>53</v>
      </c>
      <c r="G289" s="12">
        <v>20</v>
      </c>
      <c r="H289" s="12">
        <v>1.52</v>
      </c>
      <c r="I289" s="12">
        <v>0.32</v>
      </c>
      <c r="J289" s="12">
        <v>10.98</v>
      </c>
      <c r="K289" s="12">
        <v>53</v>
      </c>
    </row>
    <row r="290" spans="1:11" ht="15.75" customHeight="1">
      <c r="A290" s="5" t="s">
        <v>218</v>
      </c>
      <c r="B290" s="12">
        <v>20</v>
      </c>
      <c r="C290" s="12">
        <v>0</v>
      </c>
      <c r="D290" s="12">
        <v>0</v>
      </c>
      <c r="E290" s="12">
        <v>21</v>
      </c>
      <c r="F290" s="12">
        <v>84</v>
      </c>
      <c r="G290" s="12">
        <v>30</v>
      </c>
      <c r="H290" s="12">
        <v>0</v>
      </c>
      <c r="I290" s="12">
        <v>0</v>
      </c>
      <c r="J290" s="12">
        <v>21</v>
      </c>
      <c r="K290" s="12">
        <v>84</v>
      </c>
    </row>
    <row r="291" spans="1:11" ht="15.75" customHeight="1">
      <c r="A291" s="6" t="s">
        <v>245</v>
      </c>
      <c r="B291" s="12">
        <v>100</v>
      </c>
      <c r="C291" s="12">
        <v>0.17</v>
      </c>
      <c r="D291" s="12">
        <v>0.26</v>
      </c>
      <c r="E291" s="12">
        <v>13.8</v>
      </c>
      <c r="F291" s="12">
        <v>55</v>
      </c>
      <c r="G291" s="12">
        <v>150</v>
      </c>
      <c r="H291" s="12">
        <v>0.25</v>
      </c>
      <c r="I291" s="12">
        <v>0.19</v>
      </c>
      <c r="J291" s="12">
        <v>20.7</v>
      </c>
      <c r="K291" s="12">
        <v>82.5</v>
      </c>
    </row>
    <row r="292" spans="1:11" ht="15.75" customHeight="1">
      <c r="A292" s="6"/>
      <c r="B292" s="12"/>
      <c r="C292" s="81">
        <f>C291+C290+C289+C288+C287</f>
        <v>5.890000000000001</v>
      </c>
      <c r="D292" s="81">
        <f aca="true" t="shared" si="22" ref="D292:K292">D291+D290+D289+D288+D287</f>
        <v>5.38</v>
      </c>
      <c r="E292" s="81">
        <f t="shared" si="22"/>
        <v>51.88</v>
      </c>
      <c r="F292" s="81">
        <f t="shared" si="22"/>
        <v>276</v>
      </c>
      <c r="G292" s="81"/>
      <c r="H292" s="81">
        <f t="shared" si="22"/>
        <v>12.16</v>
      </c>
      <c r="I292" s="81">
        <f t="shared" si="22"/>
        <v>14.52</v>
      </c>
      <c r="J292" s="81">
        <f t="shared" si="22"/>
        <v>88.78</v>
      </c>
      <c r="K292" s="81">
        <f t="shared" si="22"/>
        <v>534.5</v>
      </c>
    </row>
    <row r="293" spans="1:11" ht="15.75" customHeight="1">
      <c r="A293" s="4" t="s">
        <v>96</v>
      </c>
      <c r="B293" s="12"/>
      <c r="C293" s="50">
        <f>C275+C284+C292</f>
        <v>40.44</v>
      </c>
      <c r="D293" s="50">
        <f>D275+D284+D292</f>
        <v>35.82</v>
      </c>
      <c r="E293" s="50">
        <f>E275+E284+E292</f>
        <v>166.64</v>
      </c>
      <c r="F293" s="51">
        <f>F275+F284+F292</f>
        <v>1155.24</v>
      </c>
      <c r="G293" s="50"/>
      <c r="H293" s="50">
        <f>H275+H284+H292</f>
        <v>56.849999999999994</v>
      </c>
      <c r="I293" s="50">
        <f>I275+I284+I292</f>
        <v>53.260000000000005</v>
      </c>
      <c r="J293" s="50">
        <f>J275+J284+J292</f>
        <v>221.62</v>
      </c>
      <c r="K293" s="51">
        <f>K275+K284+K292</f>
        <v>1601.77</v>
      </c>
    </row>
    <row r="294" spans="1:11" ht="15.75" customHeight="1">
      <c r="A294" s="4"/>
      <c r="B294" s="12"/>
      <c r="C294" s="50"/>
      <c r="D294" s="50"/>
      <c r="E294" s="50"/>
      <c r="F294" s="51"/>
      <c r="G294" s="50"/>
      <c r="H294" s="50"/>
      <c r="I294" s="50"/>
      <c r="J294" s="50"/>
      <c r="K294" s="51"/>
    </row>
    <row r="295" spans="1:11" ht="15.75" customHeight="1">
      <c r="A295" s="32" t="s">
        <v>44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.75" customHeight="1">
      <c r="A296" s="6" t="s">
        <v>51</v>
      </c>
      <c r="B296" s="12" t="s">
        <v>52</v>
      </c>
      <c r="C296" s="12">
        <v>4.03</v>
      </c>
      <c r="D296" s="12">
        <v>5.02</v>
      </c>
      <c r="E296" s="12">
        <v>14.82</v>
      </c>
      <c r="F296" s="12">
        <v>162.6</v>
      </c>
      <c r="G296" s="12" t="s">
        <v>53</v>
      </c>
      <c r="H296" s="12">
        <v>5.03</v>
      </c>
      <c r="I296" s="12">
        <v>6.2</v>
      </c>
      <c r="J296" s="12">
        <v>28.6</v>
      </c>
      <c r="K296" s="12">
        <v>203.2</v>
      </c>
    </row>
    <row r="297" spans="1:11" ht="15.75" customHeight="1">
      <c r="A297" s="6" t="s">
        <v>63</v>
      </c>
      <c r="B297" s="12" t="s">
        <v>64</v>
      </c>
      <c r="C297" s="12">
        <v>7.13</v>
      </c>
      <c r="D297" s="12">
        <v>8.56</v>
      </c>
      <c r="E297" s="12">
        <v>26.61</v>
      </c>
      <c r="F297" s="12">
        <v>213.81</v>
      </c>
      <c r="G297" s="12" t="s">
        <v>64</v>
      </c>
      <c r="H297" s="12">
        <v>7.13</v>
      </c>
      <c r="I297" s="12">
        <v>8.56</v>
      </c>
      <c r="J297" s="12">
        <v>26.61</v>
      </c>
      <c r="K297" s="12">
        <v>213.81</v>
      </c>
    </row>
    <row r="298" spans="1:11" ht="15.75" customHeight="1">
      <c r="A298" s="5" t="s">
        <v>19</v>
      </c>
      <c r="B298" s="12">
        <v>150</v>
      </c>
      <c r="C298" s="12">
        <v>0.1</v>
      </c>
      <c r="D298" s="12">
        <v>0.09</v>
      </c>
      <c r="E298" s="12">
        <v>21.95</v>
      </c>
      <c r="F298" s="12">
        <v>86.6</v>
      </c>
      <c r="G298" s="12">
        <v>200</v>
      </c>
      <c r="H298" s="12">
        <v>0.13</v>
      </c>
      <c r="I298" s="12">
        <v>0.12</v>
      </c>
      <c r="J298" s="12">
        <v>29.27</v>
      </c>
      <c r="K298" s="12">
        <v>115.46</v>
      </c>
    </row>
    <row r="299" spans="1:11" ht="15.75" customHeight="1">
      <c r="A299" s="5" t="s">
        <v>7</v>
      </c>
      <c r="B299" s="12">
        <v>20</v>
      </c>
      <c r="C299" s="12">
        <v>1.6</v>
      </c>
      <c r="D299" s="12">
        <v>0.6</v>
      </c>
      <c r="E299" s="12">
        <v>9.96</v>
      </c>
      <c r="F299" s="12">
        <v>52.4</v>
      </c>
      <c r="G299" s="12">
        <v>30</v>
      </c>
      <c r="H299" s="12">
        <v>2.3</v>
      </c>
      <c r="I299" s="12">
        <v>0.9</v>
      </c>
      <c r="J299" s="12">
        <v>14.9</v>
      </c>
      <c r="K299" s="12">
        <v>78.6</v>
      </c>
    </row>
    <row r="300" spans="1:11" ht="15.75" customHeight="1">
      <c r="A300" s="5"/>
      <c r="B300" s="12"/>
      <c r="C300" s="12">
        <f>SUM(C296:C299)</f>
        <v>12.86</v>
      </c>
      <c r="D300" s="12">
        <f aca="true" t="shared" si="23" ref="D300:K300">SUM(D296:D299)</f>
        <v>14.27</v>
      </c>
      <c r="E300" s="12">
        <f t="shared" si="23"/>
        <v>73.34</v>
      </c>
      <c r="F300" s="12">
        <f t="shared" si="23"/>
        <v>515.41</v>
      </c>
      <c r="G300" s="12"/>
      <c r="H300" s="12">
        <f t="shared" si="23"/>
        <v>14.59</v>
      </c>
      <c r="I300" s="12">
        <f t="shared" si="23"/>
        <v>15.780000000000001</v>
      </c>
      <c r="J300" s="12">
        <f t="shared" si="23"/>
        <v>99.38000000000001</v>
      </c>
      <c r="K300" s="12">
        <f t="shared" si="23"/>
        <v>611.07</v>
      </c>
    </row>
    <row r="301" spans="1:11" ht="13.5" customHeight="1">
      <c r="A301" s="4" t="s">
        <v>14</v>
      </c>
      <c r="B301" s="12"/>
      <c r="C301" s="12">
        <f>C293+C300</f>
        <v>53.3</v>
      </c>
      <c r="D301" s="12">
        <f aca="true" t="shared" si="24" ref="D301:K301">D293+D300</f>
        <v>50.09</v>
      </c>
      <c r="E301" s="12">
        <f t="shared" si="24"/>
        <v>239.98</v>
      </c>
      <c r="F301" s="12">
        <f t="shared" si="24"/>
        <v>1670.65</v>
      </c>
      <c r="G301" s="12"/>
      <c r="H301" s="12">
        <f t="shared" si="24"/>
        <v>71.44</v>
      </c>
      <c r="I301" s="12">
        <f t="shared" si="24"/>
        <v>69.04</v>
      </c>
      <c r="J301" s="12">
        <f t="shared" si="24"/>
        <v>321</v>
      </c>
      <c r="K301" s="12">
        <f t="shared" si="24"/>
        <v>2212.84</v>
      </c>
    </row>
    <row r="302" spans="1:11" ht="13.5" customHeight="1">
      <c r="A302" s="147"/>
      <c r="B302" s="148"/>
      <c r="C302" s="148"/>
      <c r="D302" s="148"/>
      <c r="E302" s="148"/>
      <c r="F302" s="148"/>
      <c r="G302" s="148"/>
      <c r="H302" s="148"/>
      <c r="I302" s="148"/>
      <c r="J302" s="148"/>
      <c r="K302" s="149"/>
    </row>
    <row r="303" spans="1:11" ht="13.5" customHeight="1">
      <c r="A303" s="21" t="s">
        <v>41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 customHeight="1">
      <c r="A304" s="4" t="s">
        <v>6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 customHeight="1">
      <c r="A305" s="5" t="s">
        <v>99</v>
      </c>
      <c r="B305" s="11">
        <v>100</v>
      </c>
      <c r="C305" s="11">
        <v>3.1</v>
      </c>
      <c r="D305" s="11">
        <v>3.4</v>
      </c>
      <c r="E305" s="11">
        <v>14.1</v>
      </c>
      <c r="F305" s="11">
        <v>100.6</v>
      </c>
      <c r="G305" s="11">
        <v>100</v>
      </c>
      <c r="H305" s="11">
        <v>3.1</v>
      </c>
      <c r="I305" s="11">
        <v>3.4</v>
      </c>
      <c r="J305" s="11">
        <v>14.1</v>
      </c>
      <c r="K305" s="11">
        <v>100.6</v>
      </c>
    </row>
    <row r="306" spans="1:11" ht="13.5" customHeight="1">
      <c r="A306" s="5" t="s">
        <v>70</v>
      </c>
      <c r="B306" s="11" t="s">
        <v>88</v>
      </c>
      <c r="C306" s="11">
        <v>0.04</v>
      </c>
      <c r="D306" s="11">
        <v>0.01</v>
      </c>
      <c r="E306" s="11">
        <v>3.72</v>
      </c>
      <c r="F306" s="11">
        <v>36.86</v>
      </c>
      <c r="G306" s="11"/>
      <c r="H306" s="11"/>
      <c r="I306" s="11"/>
      <c r="J306" s="11"/>
      <c r="K306" s="11"/>
    </row>
    <row r="307" spans="1:11" ht="13.5" customHeight="1">
      <c r="A307" s="5" t="s">
        <v>113</v>
      </c>
      <c r="B307" s="11"/>
      <c r="C307" s="11"/>
      <c r="D307" s="11"/>
      <c r="E307" s="11"/>
      <c r="F307" s="11"/>
      <c r="G307" s="11">
        <v>200</v>
      </c>
      <c r="H307" s="11">
        <v>3.07</v>
      </c>
      <c r="I307" s="11">
        <v>2.65</v>
      </c>
      <c r="J307" s="11">
        <v>18.62</v>
      </c>
      <c r="K307" s="11">
        <v>107.33</v>
      </c>
    </row>
    <row r="308" spans="1:11" ht="13.5" customHeight="1">
      <c r="A308" s="5" t="s">
        <v>7</v>
      </c>
      <c r="B308" s="11">
        <v>20</v>
      </c>
      <c r="C308" s="11">
        <v>1.52</v>
      </c>
      <c r="D308" s="11">
        <v>0.32</v>
      </c>
      <c r="E308" s="11">
        <v>10.98</v>
      </c>
      <c r="F308" s="11">
        <v>53</v>
      </c>
      <c r="G308" s="11"/>
      <c r="H308" s="11"/>
      <c r="I308" s="11"/>
      <c r="J308" s="11"/>
      <c r="K308" s="11"/>
    </row>
    <row r="309" spans="1:11" ht="13.5" customHeight="1">
      <c r="A309" s="5" t="s">
        <v>18</v>
      </c>
      <c r="B309" s="11"/>
      <c r="C309" s="11"/>
      <c r="D309" s="11"/>
      <c r="E309" s="11"/>
      <c r="F309" s="11"/>
      <c r="G309" s="11">
        <v>35</v>
      </c>
      <c r="H309" s="11">
        <v>2.41</v>
      </c>
      <c r="I309" s="11">
        <v>3.93</v>
      </c>
      <c r="J309" s="11">
        <v>14.49</v>
      </c>
      <c r="K309" s="11">
        <v>104.75</v>
      </c>
    </row>
    <row r="310" spans="1:11" ht="13.5" customHeight="1">
      <c r="A310" s="5" t="s">
        <v>29</v>
      </c>
      <c r="B310" s="11">
        <v>15</v>
      </c>
      <c r="C310" s="11">
        <v>3.45</v>
      </c>
      <c r="D310" s="11">
        <v>4.35</v>
      </c>
      <c r="E310" s="11">
        <v>0</v>
      </c>
      <c r="F310" s="11">
        <v>54</v>
      </c>
      <c r="G310" s="11">
        <v>15</v>
      </c>
      <c r="H310" s="11">
        <v>3.45</v>
      </c>
      <c r="I310" s="11">
        <v>4.35</v>
      </c>
      <c r="J310" s="11">
        <v>0</v>
      </c>
      <c r="K310" s="11">
        <v>54</v>
      </c>
    </row>
    <row r="311" spans="1:11" ht="13.5" customHeight="1">
      <c r="A311" s="6"/>
      <c r="B311" s="11"/>
      <c r="C311" s="20">
        <f>C310+C308+C306+C305</f>
        <v>8.110000000000001</v>
      </c>
      <c r="D311" s="20">
        <f aca="true" t="shared" si="25" ref="D311:K311">D310+D308+D306+D305</f>
        <v>8.08</v>
      </c>
      <c r="E311" s="20">
        <f t="shared" si="25"/>
        <v>28.8</v>
      </c>
      <c r="F311" s="20">
        <f t="shared" si="25"/>
        <v>244.46</v>
      </c>
      <c r="G311" s="20"/>
      <c r="H311" s="20">
        <f t="shared" si="25"/>
        <v>6.550000000000001</v>
      </c>
      <c r="I311" s="20">
        <f t="shared" si="25"/>
        <v>7.75</v>
      </c>
      <c r="J311" s="20">
        <f t="shared" si="25"/>
        <v>14.1</v>
      </c>
      <c r="K311" s="20">
        <f t="shared" si="25"/>
        <v>154.6</v>
      </c>
    </row>
    <row r="312" spans="1:11" ht="15" customHeight="1">
      <c r="A312" s="4" t="s">
        <v>8</v>
      </c>
      <c r="B312" s="28"/>
      <c r="C312" s="28"/>
      <c r="D312" s="28"/>
      <c r="E312" s="28"/>
      <c r="F312" s="28"/>
      <c r="G312" s="28"/>
      <c r="H312" s="28"/>
      <c r="I312" s="28"/>
      <c r="J312" s="28"/>
      <c r="K312" s="28"/>
    </row>
    <row r="313" spans="1:11" s="137" customFormat="1" ht="15" customHeight="1">
      <c r="A313" s="6" t="s">
        <v>246</v>
      </c>
      <c r="B313" s="33">
        <v>50</v>
      </c>
      <c r="C313" s="33">
        <v>0.4</v>
      </c>
      <c r="D313" s="33">
        <v>0.05</v>
      </c>
      <c r="E313" s="33">
        <v>0.8</v>
      </c>
      <c r="F313" s="33">
        <v>6.5</v>
      </c>
      <c r="G313" s="27"/>
      <c r="H313" s="27"/>
      <c r="I313" s="27"/>
      <c r="J313" s="27"/>
      <c r="K313" s="27"/>
    </row>
    <row r="314" spans="1:11" ht="15" customHeight="1">
      <c r="A314" s="5" t="s">
        <v>230</v>
      </c>
      <c r="B314" s="11"/>
      <c r="C314" s="11"/>
      <c r="D314" s="11"/>
      <c r="E314" s="11"/>
      <c r="F314" s="11"/>
      <c r="G314" s="11">
        <v>50</v>
      </c>
      <c r="H314" s="11">
        <v>0.74</v>
      </c>
      <c r="I314" s="11">
        <v>3.11</v>
      </c>
      <c r="J314" s="11">
        <v>5.15</v>
      </c>
      <c r="K314" s="11">
        <v>52.79</v>
      </c>
    </row>
    <row r="315" spans="1:11" ht="28.5" customHeight="1">
      <c r="A315" s="85" t="s">
        <v>206</v>
      </c>
      <c r="B315" s="11" t="s">
        <v>15</v>
      </c>
      <c r="C315" s="11">
        <v>1.37</v>
      </c>
      <c r="D315" s="11">
        <v>1.91</v>
      </c>
      <c r="E315" s="11">
        <v>4.94</v>
      </c>
      <c r="F315" s="11">
        <v>62.62</v>
      </c>
      <c r="G315" s="11" t="s">
        <v>16</v>
      </c>
      <c r="H315" s="11">
        <v>1.83</v>
      </c>
      <c r="I315" s="11">
        <v>2.55</v>
      </c>
      <c r="J315" s="11">
        <v>6.59</v>
      </c>
      <c r="K315" s="11">
        <v>76.7</v>
      </c>
    </row>
    <row r="316" spans="1:11" ht="15" customHeight="1">
      <c r="A316" s="5" t="s">
        <v>85</v>
      </c>
      <c r="B316" s="11"/>
      <c r="C316" s="11"/>
      <c r="D316" s="11"/>
      <c r="E316" s="11"/>
      <c r="F316" s="11"/>
      <c r="G316" s="12">
        <v>70</v>
      </c>
      <c r="H316" s="12">
        <v>10.08</v>
      </c>
      <c r="I316" s="12">
        <v>5.33</v>
      </c>
      <c r="J316" s="12">
        <v>2.51</v>
      </c>
      <c r="K316" s="12">
        <v>138.44</v>
      </c>
    </row>
    <row r="317" spans="1:11" ht="15" customHeight="1">
      <c r="A317" s="5" t="s">
        <v>231</v>
      </c>
      <c r="B317" s="11" t="s">
        <v>143</v>
      </c>
      <c r="C317" s="11">
        <v>9.72</v>
      </c>
      <c r="D317" s="11">
        <v>6.13</v>
      </c>
      <c r="E317" s="11">
        <v>10.81</v>
      </c>
      <c r="F317" s="11">
        <v>139.6</v>
      </c>
      <c r="G317" s="12"/>
      <c r="H317" s="12"/>
      <c r="I317" s="12"/>
      <c r="J317" s="12"/>
      <c r="K317" s="12"/>
    </row>
    <row r="318" spans="1:11" ht="15" customHeight="1">
      <c r="A318" s="5" t="s">
        <v>116</v>
      </c>
      <c r="B318" s="12">
        <v>100</v>
      </c>
      <c r="C318" s="12">
        <v>1.8</v>
      </c>
      <c r="D318" s="12">
        <v>2.1</v>
      </c>
      <c r="E318" s="12">
        <v>13</v>
      </c>
      <c r="F318" s="12">
        <v>80.7</v>
      </c>
      <c r="G318" s="12">
        <v>100</v>
      </c>
      <c r="H318" s="12">
        <v>1.8</v>
      </c>
      <c r="I318" s="12">
        <v>2.1</v>
      </c>
      <c r="J318" s="12">
        <v>13</v>
      </c>
      <c r="K318" s="12">
        <v>80.7</v>
      </c>
    </row>
    <row r="319" spans="1:11" ht="15" customHeight="1">
      <c r="A319" s="5" t="s">
        <v>95</v>
      </c>
      <c r="B319" s="11">
        <v>150</v>
      </c>
      <c r="C319" s="11">
        <v>0.09</v>
      </c>
      <c r="D319" s="11">
        <v>0</v>
      </c>
      <c r="E319" s="11">
        <v>10.6</v>
      </c>
      <c r="F319" s="11">
        <v>43.2</v>
      </c>
      <c r="G319" s="11">
        <v>200</v>
      </c>
      <c r="H319" s="11">
        <v>0.12</v>
      </c>
      <c r="I319" s="11">
        <v>0</v>
      </c>
      <c r="J319" s="11">
        <v>14.14</v>
      </c>
      <c r="K319" s="11">
        <v>57.62</v>
      </c>
    </row>
    <row r="320" spans="1:11" ht="15" customHeight="1">
      <c r="A320" s="6" t="s">
        <v>11</v>
      </c>
      <c r="B320" s="11">
        <v>20</v>
      </c>
      <c r="C320" s="11">
        <v>1.2</v>
      </c>
      <c r="D320" s="11">
        <v>0.1</v>
      </c>
      <c r="E320" s="11">
        <v>8.72</v>
      </c>
      <c r="F320" s="11">
        <v>40.6</v>
      </c>
      <c r="G320" s="11">
        <v>40</v>
      </c>
      <c r="H320" s="11">
        <v>2.4</v>
      </c>
      <c r="I320" s="11">
        <v>0.2</v>
      </c>
      <c r="J320" s="11">
        <v>17.44</v>
      </c>
      <c r="K320" s="11">
        <v>81.2</v>
      </c>
    </row>
    <row r="321" spans="1:11" ht="14.25" customHeight="1">
      <c r="A321" s="1"/>
      <c r="B321" s="11"/>
      <c r="C321" s="20">
        <f>C320+C319+C318+C317+C315+C313</f>
        <v>14.58</v>
      </c>
      <c r="D321" s="20">
        <f aca="true" t="shared" si="26" ref="D321:K321">D320+D319+D318+D317+D315+D313</f>
        <v>10.290000000000001</v>
      </c>
      <c r="E321" s="20">
        <f t="shared" si="26"/>
        <v>48.87</v>
      </c>
      <c r="F321" s="20">
        <f t="shared" si="26"/>
        <v>373.22</v>
      </c>
      <c r="G321" s="20"/>
      <c r="H321" s="20">
        <f t="shared" si="26"/>
        <v>6.15</v>
      </c>
      <c r="I321" s="20">
        <f t="shared" si="26"/>
        <v>4.85</v>
      </c>
      <c r="J321" s="20">
        <f t="shared" si="26"/>
        <v>51.17</v>
      </c>
      <c r="K321" s="20">
        <f t="shared" si="26"/>
        <v>296.21999999999997</v>
      </c>
    </row>
    <row r="322" spans="1:11" ht="15" customHeight="1">
      <c r="A322" s="4" t="s">
        <v>12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</row>
    <row r="323" spans="1:11" ht="15" customHeight="1">
      <c r="A323" s="6" t="s">
        <v>242</v>
      </c>
      <c r="B323" s="12" t="s">
        <v>243</v>
      </c>
      <c r="C323" s="12">
        <v>5.36</v>
      </c>
      <c r="D323" s="12">
        <v>2.39</v>
      </c>
      <c r="E323" s="12">
        <v>29.41</v>
      </c>
      <c r="F323" s="12">
        <v>162.69</v>
      </c>
      <c r="G323" s="12" t="s">
        <v>31</v>
      </c>
      <c r="H323" s="12">
        <v>8</v>
      </c>
      <c r="I323" s="12">
        <v>3.59</v>
      </c>
      <c r="J323" s="12">
        <v>44</v>
      </c>
      <c r="K323" s="12">
        <v>244</v>
      </c>
    </row>
    <row r="324" spans="1:11" ht="15" customHeight="1">
      <c r="A324" s="5" t="s">
        <v>13</v>
      </c>
      <c r="B324" s="12">
        <v>150</v>
      </c>
      <c r="C324" s="12">
        <v>4.2</v>
      </c>
      <c r="D324" s="12">
        <v>4.8</v>
      </c>
      <c r="E324" s="12">
        <v>6.1</v>
      </c>
      <c r="F324" s="12">
        <v>84</v>
      </c>
      <c r="G324" s="12">
        <v>200</v>
      </c>
      <c r="H324" s="12">
        <v>5.6</v>
      </c>
      <c r="I324" s="12">
        <v>6.4</v>
      </c>
      <c r="J324" s="12">
        <v>8.2</v>
      </c>
      <c r="K324" s="12">
        <v>112</v>
      </c>
    </row>
    <row r="325" spans="1:11" ht="15" customHeight="1">
      <c r="A325" s="6" t="s">
        <v>217</v>
      </c>
      <c r="B325" s="12">
        <v>150</v>
      </c>
      <c r="C325" s="12">
        <v>2.3</v>
      </c>
      <c r="D325" s="12">
        <v>1.2</v>
      </c>
      <c r="E325" s="12">
        <v>47.3</v>
      </c>
      <c r="F325" s="12">
        <v>216</v>
      </c>
      <c r="G325" s="12">
        <v>150</v>
      </c>
      <c r="H325" s="12">
        <v>2.3</v>
      </c>
      <c r="I325" s="12">
        <v>0.4</v>
      </c>
      <c r="J325" s="12">
        <v>8.8</v>
      </c>
      <c r="K325" s="12">
        <v>45</v>
      </c>
    </row>
    <row r="326" spans="1:11" ht="15" customHeight="1">
      <c r="A326" s="24"/>
      <c r="B326" s="45"/>
      <c r="C326" s="42">
        <f>SUM(C323:C325)</f>
        <v>11.86</v>
      </c>
      <c r="D326" s="42">
        <f aca="true" t="shared" si="27" ref="D326:K326">SUM(D323:D325)</f>
        <v>8.389999999999999</v>
      </c>
      <c r="E326" s="42">
        <f t="shared" si="27"/>
        <v>82.81</v>
      </c>
      <c r="F326" s="42">
        <f t="shared" si="27"/>
        <v>462.69</v>
      </c>
      <c r="G326" s="42"/>
      <c r="H326" s="42">
        <f t="shared" si="27"/>
        <v>15.899999999999999</v>
      </c>
      <c r="I326" s="42">
        <f t="shared" si="27"/>
        <v>10.39</v>
      </c>
      <c r="J326" s="42">
        <f t="shared" si="27"/>
        <v>61</v>
      </c>
      <c r="K326" s="42">
        <f t="shared" si="27"/>
        <v>401</v>
      </c>
    </row>
    <row r="327" spans="1:11" ht="15" customHeight="1">
      <c r="A327" s="4" t="s">
        <v>96</v>
      </c>
      <c r="B327" s="11"/>
      <c r="C327" s="43">
        <f>C311+C321+C326</f>
        <v>34.55</v>
      </c>
      <c r="D327" s="43">
        <f>D311+D321+D326</f>
        <v>26.759999999999998</v>
      </c>
      <c r="E327" s="43">
        <f>E311+E321+E326</f>
        <v>160.48000000000002</v>
      </c>
      <c r="F327" s="43">
        <f>F311+F321+F326</f>
        <v>1080.3700000000001</v>
      </c>
      <c r="G327" s="43"/>
      <c r="H327" s="43">
        <f>H311+H321+H326</f>
        <v>28.6</v>
      </c>
      <c r="I327" s="43">
        <f>I311+I321+I326</f>
        <v>22.990000000000002</v>
      </c>
      <c r="J327" s="43">
        <f>J311+J321+J326</f>
        <v>126.27</v>
      </c>
      <c r="K327" s="43">
        <f>K311+K321+K326</f>
        <v>851.8199999999999</v>
      </c>
    </row>
    <row r="328" spans="1:11" ht="15" customHeight="1">
      <c r="A328" s="32" t="s">
        <v>44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15.75" customHeight="1">
      <c r="A329" s="60" t="s">
        <v>87</v>
      </c>
      <c r="B329" s="12">
        <v>120</v>
      </c>
      <c r="C329" s="12">
        <v>6.57</v>
      </c>
      <c r="D329" s="12">
        <v>9.24</v>
      </c>
      <c r="E329" s="12">
        <v>17.63</v>
      </c>
      <c r="F329" s="12">
        <v>188.12</v>
      </c>
      <c r="G329" s="12">
        <v>150</v>
      </c>
      <c r="H329" s="12">
        <v>8.21</v>
      </c>
      <c r="I329" s="12">
        <v>12.49</v>
      </c>
      <c r="J329" s="12">
        <v>23.75</v>
      </c>
      <c r="K329" s="12">
        <v>254.6</v>
      </c>
    </row>
    <row r="330" spans="1:11" ht="15.75" customHeight="1">
      <c r="A330" s="27" t="s">
        <v>67</v>
      </c>
      <c r="B330" s="11">
        <v>150</v>
      </c>
      <c r="C330" s="11">
        <v>0.23</v>
      </c>
      <c r="D330" s="11">
        <v>0</v>
      </c>
      <c r="E330" s="11">
        <v>45.03</v>
      </c>
      <c r="F330" s="11">
        <v>98.5</v>
      </c>
      <c r="G330" s="11">
        <v>200</v>
      </c>
      <c r="H330" s="11">
        <v>0.31</v>
      </c>
      <c r="I330" s="11">
        <v>0</v>
      </c>
      <c r="J330" s="11">
        <v>60</v>
      </c>
      <c r="K330" s="11">
        <v>131.3</v>
      </c>
    </row>
    <row r="331" spans="1:11" ht="15.75" customHeight="1">
      <c r="A331" s="6" t="s">
        <v>11</v>
      </c>
      <c r="B331" s="11">
        <v>40</v>
      </c>
      <c r="C331" s="11">
        <v>1.32</v>
      </c>
      <c r="D331" s="11">
        <v>0.14</v>
      </c>
      <c r="E331" s="11">
        <v>6.84</v>
      </c>
      <c r="F331" s="11">
        <v>36.2</v>
      </c>
      <c r="G331" s="11">
        <v>40</v>
      </c>
      <c r="H331" s="11">
        <v>1.32</v>
      </c>
      <c r="I331" s="11">
        <v>0.14</v>
      </c>
      <c r="J331" s="11">
        <v>6.84</v>
      </c>
      <c r="K331" s="11">
        <v>36.2</v>
      </c>
    </row>
    <row r="332" spans="1:11" ht="15.75" customHeight="1">
      <c r="A332" s="6"/>
      <c r="B332" s="11"/>
      <c r="C332" s="11">
        <f>SUM(C329:C331)</f>
        <v>8.120000000000001</v>
      </c>
      <c r="D332" s="11">
        <f>SUM(D329:D331)</f>
        <v>9.38</v>
      </c>
      <c r="E332" s="11">
        <f>SUM(E329:E331)</f>
        <v>69.5</v>
      </c>
      <c r="F332" s="11">
        <f>SUM(F329:F331)</f>
        <v>322.82</v>
      </c>
      <c r="G332" s="11"/>
      <c r="H332" s="11">
        <f>SUM(H329:H331)</f>
        <v>9.840000000000002</v>
      </c>
      <c r="I332" s="11">
        <f>SUM(I329:I331)</f>
        <v>12.63</v>
      </c>
      <c r="J332" s="11">
        <f>SUM(J329:J331)</f>
        <v>90.59</v>
      </c>
      <c r="K332" s="11">
        <f>SUM(K329:K331)</f>
        <v>422.09999999999997</v>
      </c>
    </row>
    <row r="333" spans="1:11" ht="15.75" customHeight="1">
      <c r="A333" s="4" t="s">
        <v>14</v>
      </c>
      <c r="B333" s="11"/>
      <c r="C333" s="11">
        <f>C327+C332</f>
        <v>42.67</v>
      </c>
      <c r="D333" s="11">
        <f>D327+D332</f>
        <v>36.14</v>
      </c>
      <c r="E333" s="11">
        <f>E327+E332</f>
        <v>229.98000000000002</v>
      </c>
      <c r="F333" s="11">
        <f>F327+F332</f>
        <v>1403.19</v>
      </c>
      <c r="G333" s="11"/>
      <c r="H333" s="11">
        <f>H327+H332</f>
        <v>38.440000000000005</v>
      </c>
      <c r="I333" s="11">
        <f>I327+I332</f>
        <v>35.620000000000005</v>
      </c>
      <c r="J333" s="11">
        <f>J327+J332</f>
        <v>216.86</v>
      </c>
      <c r="K333" s="11">
        <f>K327+K332</f>
        <v>1273.9199999999998</v>
      </c>
    </row>
    <row r="334" spans="1:11" ht="15.75" customHeight="1">
      <c r="A334" s="14" t="s">
        <v>30</v>
      </c>
      <c r="B334" s="44"/>
      <c r="C334" s="42">
        <f>C31+C62+C93+C124+C158+C192+C224+C260+C293+C327</f>
        <v>340.82</v>
      </c>
      <c r="D334" s="42">
        <f>D31+D62+D93+D124+D158+D192+D224+D260+D293+D327</f>
        <v>369.07199999999995</v>
      </c>
      <c r="E334" s="42">
        <f>E31+E62+E93+E124+E158+E192+E224+E260+E293+E327</f>
        <v>2521.5299999999997</v>
      </c>
      <c r="F334" s="42">
        <f>F31+F62+F93+F124+F158+F192+F224+F260+F293+F327</f>
        <v>11637.27</v>
      </c>
      <c r="G334" s="42"/>
      <c r="H334" s="42">
        <f>H31+H62+H93+H124+H158+H192+H224+H260+H293+H327</f>
        <v>489.0300000000001</v>
      </c>
      <c r="I334" s="42">
        <f>I31+I62+I93+I124+I158+I192+I224+I260+I293+I327</f>
        <v>482.34</v>
      </c>
      <c r="J334" s="42">
        <f>J31+J62+J93+J124+J158+J192+J224+J260+J293+J327</f>
        <v>2100.0950000000003</v>
      </c>
      <c r="K334" s="42">
        <f>K31+K62+K93+K124+K158+K192+K224+K260+K293+K327</f>
        <v>14842.060000000001</v>
      </c>
    </row>
    <row r="335" spans="1:11" ht="15.75" customHeight="1">
      <c r="A335" s="4"/>
      <c r="B335" s="43"/>
      <c r="C335" s="11"/>
      <c r="D335" s="11"/>
      <c r="E335" s="11"/>
      <c r="F335" s="11"/>
      <c r="G335" s="46"/>
      <c r="H335" s="11"/>
      <c r="I335" s="11"/>
      <c r="J335" s="11"/>
      <c r="K335" s="11"/>
    </row>
    <row r="336" spans="1:11" ht="15.75" customHeight="1">
      <c r="A336" s="14" t="s">
        <v>26</v>
      </c>
      <c r="B336" s="44"/>
      <c r="C336" s="42">
        <f>C334/10</f>
        <v>34.082</v>
      </c>
      <c r="D336" s="42">
        <f aca="true" t="shared" si="28" ref="D336:K336">D334/10</f>
        <v>36.907199999999996</v>
      </c>
      <c r="E336" s="42">
        <f t="shared" si="28"/>
        <v>252.15299999999996</v>
      </c>
      <c r="F336" s="42">
        <f t="shared" si="28"/>
        <v>1163.727</v>
      </c>
      <c r="G336" s="42"/>
      <c r="H336" s="42">
        <f t="shared" si="28"/>
        <v>48.903000000000006</v>
      </c>
      <c r="I336" s="42">
        <f t="shared" si="28"/>
        <v>48.233999999999995</v>
      </c>
      <c r="J336" s="42">
        <f t="shared" si="28"/>
        <v>210.00950000000003</v>
      </c>
      <c r="K336" s="42">
        <f t="shared" si="28"/>
        <v>1484.2060000000001</v>
      </c>
    </row>
    <row r="337" spans="1:11" ht="15.75" customHeight="1">
      <c r="A337" s="1"/>
      <c r="B337" s="153" t="s">
        <v>68</v>
      </c>
      <c r="C337" s="154"/>
      <c r="D337" s="154"/>
      <c r="E337" s="154"/>
      <c r="F337" s="154"/>
      <c r="G337" s="154"/>
      <c r="H337" s="154"/>
      <c r="I337" s="154"/>
      <c r="J337" s="154"/>
      <c r="K337" s="155"/>
    </row>
    <row r="338" spans="1:11" ht="15.75" customHeight="1">
      <c r="A338" s="38" t="s">
        <v>69</v>
      </c>
      <c r="B338" s="28"/>
      <c r="C338" s="28"/>
      <c r="D338" s="28"/>
      <c r="E338" s="28"/>
      <c r="F338" s="28"/>
      <c r="G338" s="28"/>
      <c r="H338" s="28"/>
      <c r="I338" s="28"/>
      <c r="J338" s="28"/>
      <c r="K338" s="1"/>
    </row>
    <row r="339" spans="1:11" ht="15.75" customHeight="1">
      <c r="A339" s="21" t="s">
        <v>71</v>
      </c>
      <c r="B339" s="28"/>
      <c r="C339" s="28"/>
      <c r="D339" s="28"/>
      <c r="E339" s="28"/>
      <c r="F339" s="28"/>
      <c r="G339" s="28"/>
      <c r="H339" s="28"/>
      <c r="I339" s="28"/>
      <c r="J339" s="28"/>
      <c r="K339" s="1"/>
    </row>
    <row r="340" spans="1:11" ht="15.75" customHeight="1">
      <c r="A340" s="35" t="s">
        <v>6</v>
      </c>
      <c r="B340" s="28"/>
      <c r="C340" s="28"/>
      <c r="D340" s="28"/>
      <c r="E340" s="28"/>
      <c r="F340" s="28"/>
      <c r="G340" s="28"/>
      <c r="H340" s="28"/>
      <c r="I340" s="28"/>
      <c r="J340" s="28"/>
      <c r="K340" s="1"/>
    </row>
    <row r="341" spans="1:11" ht="15.75" customHeight="1">
      <c r="A341" s="6" t="s">
        <v>27</v>
      </c>
      <c r="B341" s="7">
        <v>100</v>
      </c>
      <c r="C341" s="7">
        <v>5.51</v>
      </c>
      <c r="D341" s="7">
        <v>6.34</v>
      </c>
      <c r="E341" s="7">
        <v>21.08</v>
      </c>
      <c r="F341" s="7">
        <v>166.15</v>
      </c>
      <c r="G341" s="7">
        <v>150</v>
      </c>
      <c r="H341" s="7">
        <v>7.34</v>
      </c>
      <c r="I341" s="7">
        <v>9.03</v>
      </c>
      <c r="J341" s="7">
        <v>28.41</v>
      </c>
      <c r="K341" s="7">
        <v>230.11</v>
      </c>
    </row>
    <row r="342" spans="1:11" ht="15.75" customHeight="1">
      <c r="A342" s="6" t="s">
        <v>7</v>
      </c>
      <c r="B342" s="7">
        <v>40</v>
      </c>
      <c r="C342" s="7">
        <v>3.08</v>
      </c>
      <c r="D342" s="7">
        <v>1.2</v>
      </c>
      <c r="E342" s="7">
        <v>19.92</v>
      </c>
      <c r="F342" s="7">
        <v>104.8</v>
      </c>
      <c r="G342" s="7">
        <v>40</v>
      </c>
      <c r="H342" s="7">
        <v>3.08</v>
      </c>
      <c r="I342" s="7">
        <v>1.2</v>
      </c>
      <c r="J342" s="7">
        <v>19.92</v>
      </c>
      <c r="K342" s="7">
        <v>104.8</v>
      </c>
    </row>
    <row r="343" spans="1:11" ht="15.75" customHeight="1">
      <c r="A343" s="6" t="s">
        <v>70</v>
      </c>
      <c r="B343" s="7" t="s">
        <v>88</v>
      </c>
      <c r="C343" s="7">
        <v>0.04</v>
      </c>
      <c r="D343" s="7">
        <v>0.01</v>
      </c>
      <c r="E343" s="7">
        <v>3.72</v>
      </c>
      <c r="F343" s="7">
        <v>36.89</v>
      </c>
      <c r="G343" s="7" t="s">
        <v>89</v>
      </c>
      <c r="H343" s="7">
        <v>0.06</v>
      </c>
      <c r="I343" s="7">
        <v>0.02</v>
      </c>
      <c r="J343" s="7">
        <v>12.99</v>
      </c>
      <c r="K343" s="7">
        <v>49.27</v>
      </c>
    </row>
    <row r="344" spans="1:11" ht="15.75" customHeight="1">
      <c r="A344" s="6" t="s">
        <v>251</v>
      </c>
      <c r="B344" s="7">
        <v>100</v>
      </c>
      <c r="C344" s="7">
        <v>0.4</v>
      </c>
      <c r="D344" s="7">
        <v>0.4</v>
      </c>
      <c r="E344" s="7">
        <v>9.8</v>
      </c>
      <c r="F344" s="7">
        <v>45</v>
      </c>
      <c r="G344" s="7">
        <v>150</v>
      </c>
      <c r="H344" s="7">
        <v>0.6</v>
      </c>
      <c r="I344" s="7">
        <v>0.6</v>
      </c>
      <c r="J344" s="7">
        <v>14.7</v>
      </c>
      <c r="K344" s="7">
        <v>67.5</v>
      </c>
    </row>
    <row r="345" spans="1:11" ht="15.75" customHeight="1">
      <c r="A345" s="6"/>
      <c r="B345" s="7"/>
      <c r="C345" s="7">
        <f>SUM(C341:C344)</f>
        <v>9.03</v>
      </c>
      <c r="D345" s="7">
        <f aca="true" t="shared" si="29" ref="D345:K345">SUM(D341:D344)</f>
        <v>7.95</v>
      </c>
      <c r="E345" s="7">
        <f t="shared" si="29"/>
        <v>54.519999999999996</v>
      </c>
      <c r="F345" s="7">
        <f t="shared" si="29"/>
        <v>352.84</v>
      </c>
      <c r="G345" s="7"/>
      <c r="H345" s="7">
        <f t="shared" si="29"/>
        <v>11.08</v>
      </c>
      <c r="I345" s="7">
        <f t="shared" si="29"/>
        <v>10.849999999999998</v>
      </c>
      <c r="J345" s="7">
        <f t="shared" si="29"/>
        <v>76.02</v>
      </c>
      <c r="K345" s="7">
        <f t="shared" si="29"/>
        <v>451.68</v>
      </c>
    </row>
    <row r="346" spans="1:11" ht="15.75" customHeight="1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ht="15.75" customHeight="1">
      <c r="A347" s="4" t="s">
        <v>8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ht="15.75" customHeight="1">
      <c r="A348" s="6" t="s">
        <v>114</v>
      </c>
      <c r="B348" s="7">
        <v>40</v>
      </c>
      <c r="C348" s="7">
        <v>0.64</v>
      </c>
      <c r="D348" s="7">
        <v>3.66</v>
      </c>
      <c r="E348" s="7">
        <v>3.14</v>
      </c>
      <c r="F348" s="7">
        <v>47.9</v>
      </c>
      <c r="G348" s="7">
        <v>50</v>
      </c>
      <c r="H348" s="7">
        <v>0.79</v>
      </c>
      <c r="I348" s="7">
        <v>4.58</v>
      </c>
      <c r="J348" s="7">
        <v>3.92</v>
      </c>
      <c r="K348" s="7">
        <v>59.87</v>
      </c>
    </row>
    <row r="349" spans="1:11" ht="15.75" customHeight="1">
      <c r="A349" s="6" t="s">
        <v>115</v>
      </c>
      <c r="B349" s="7" t="s">
        <v>15</v>
      </c>
      <c r="C349" s="7">
        <v>1.21</v>
      </c>
      <c r="D349" s="7">
        <v>3.28</v>
      </c>
      <c r="E349" s="7">
        <v>5.89</v>
      </c>
      <c r="F349" s="7">
        <v>59.77</v>
      </c>
      <c r="G349" s="7" t="s">
        <v>16</v>
      </c>
      <c r="H349" s="7">
        <v>1.53</v>
      </c>
      <c r="I349" s="7">
        <v>3.37</v>
      </c>
      <c r="J349" s="7">
        <v>7.75</v>
      </c>
      <c r="K349" s="7">
        <v>69.57</v>
      </c>
    </row>
    <row r="350" spans="1:11" ht="15.75" customHeight="1">
      <c r="A350" s="6" t="s">
        <v>104</v>
      </c>
      <c r="B350" s="7">
        <v>80</v>
      </c>
      <c r="C350" s="7">
        <v>8.92</v>
      </c>
      <c r="D350" s="7">
        <v>6.71</v>
      </c>
      <c r="E350" s="7">
        <v>9.71</v>
      </c>
      <c r="F350" s="7">
        <v>137.5</v>
      </c>
      <c r="G350" s="7">
        <v>100</v>
      </c>
      <c r="H350" s="7">
        <v>10.8</v>
      </c>
      <c r="I350" s="7">
        <v>8.08</v>
      </c>
      <c r="J350" s="7">
        <v>11.54</v>
      </c>
      <c r="K350" s="7">
        <v>165.32</v>
      </c>
    </row>
    <row r="351" spans="1:11" ht="15.75" customHeight="1">
      <c r="A351" s="6" t="s">
        <v>116</v>
      </c>
      <c r="B351" s="7">
        <v>100</v>
      </c>
      <c r="C351" s="7">
        <v>1.82</v>
      </c>
      <c r="D351" s="7">
        <v>2.17</v>
      </c>
      <c r="E351" s="7">
        <v>13.07</v>
      </c>
      <c r="F351" s="7">
        <v>80.92</v>
      </c>
      <c r="G351" s="7">
        <v>150</v>
      </c>
      <c r="H351" s="7">
        <v>2.72</v>
      </c>
      <c r="I351" s="7">
        <v>3.22</v>
      </c>
      <c r="J351" s="7">
        <v>19.6</v>
      </c>
      <c r="K351" s="7">
        <v>121.1</v>
      </c>
    </row>
    <row r="352" spans="1:11" ht="15.75" customHeight="1">
      <c r="A352" s="6" t="s">
        <v>252</v>
      </c>
      <c r="B352" s="7">
        <v>150</v>
      </c>
      <c r="C352" s="7">
        <v>0.6</v>
      </c>
      <c r="D352" s="7">
        <v>0.6</v>
      </c>
      <c r="E352" s="7">
        <v>14.7</v>
      </c>
      <c r="F352" s="7">
        <v>67.5</v>
      </c>
      <c r="G352" s="7">
        <v>200</v>
      </c>
      <c r="H352" s="7">
        <v>0.8</v>
      </c>
      <c r="I352" s="7">
        <v>0.8</v>
      </c>
      <c r="J352" s="7">
        <v>19.6</v>
      </c>
      <c r="K352" s="7">
        <v>90</v>
      </c>
    </row>
    <row r="353" spans="1:11" ht="15.75" customHeight="1">
      <c r="A353" s="6" t="s">
        <v>11</v>
      </c>
      <c r="B353" s="7">
        <v>20</v>
      </c>
      <c r="C353" s="7">
        <v>1.32</v>
      </c>
      <c r="D353" s="7">
        <v>0.14</v>
      </c>
      <c r="E353" s="7">
        <v>6.84</v>
      </c>
      <c r="F353" s="7">
        <v>36.2</v>
      </c>
      <c r="G353" s="7">
        <v>40</v>
      </c>
      <c r="H353" s="7">
        <v>1.32</v>
      </c>
      <c r="I353" s="7">
        <v>0.14</v>
      </c>
      <c r="J353" s="7">
        <v>6.84</v>
      </c>
      <c r="K353" s="7">
        <v>36.2</v>
      </c>
    </row>
    <row r="354" spans="1:11" ht="15.75" customHeight="1">
      <c r="A354" s="6"/>
      <c r="B354" s="7"/>
      <c r="C354" s="7">
        <f>SUM(C348:C353)</f>
        <v>14.51</v>
      </c>
      <c r="D354" s="7">
        <f>SUM(D348:D353)</f>
        <v>16.56</v>
      </c>
      <c r="E354" s="7">
        <f>SUM(E348:E353)</f>
        <v>53.35000000000001</v>
      </c>
      <c r="F354" s="7">
        <f>SUM(F348:F353)</f>
        <v>429.79</v>
      </c>
      <c r="G354" s="7"/>
      <c r="H354" s="7">
        <f>SUM(H348:H353)</f>
        <v>17.96</v>
      </c>
      <c r="I354" s="7">
        <f>SUM(I348:I353)</f>
        <v>20.19</v>
      </c>
      <c r="J354" s="7">
        <f>SUM(J348:J353)</f>
        <v>69.25</v>
      </c>
      <c r="K354" s="7">
        <f>SUM(K348:K353)</f>
        <v>542.0600000000001</v>
      </c>
    </row>
    <row r="355" spans="1:11" ht="15.75" customHeight="1">
      <c r="A355" s="4" t="s">
        <v>12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ht="15.75" customHeight="1">
      <c r="A356" s="6" t="s">
        <v>133</v>
      </c>
      <c r="B356" s="7" t="s">
        <v>9</v>
      </c>
      <c r="C356" s="7">
        <v>3.64</v>
      </c>
      <c r="D356" s="7">
        <v>2.04</v>
      </c>
      <c r="E356" s="7">
        <v>16.22</v>
      </c>
      <c r="F356" s="7">
        <v>100.23</v>
      </c>
      <c r="G356" s="7" t="s">
        <v>9</v>
      </c>
      <c r="H356" s="7">
        <v>3.64</v>
      </c>
      <c r="I356" s="7">
        <v>2.04</v>
      </c>
      <c r="J356" s="7">
        <v>16.22</v>
      </c>
      <c r="K356" s="7">
        <v>100.23</v>
      </c>
    </row>
    <row r="357" spans="1:11" ht="15.75" customHeight="1">
      <c r="A357" s="5" t="s">
        <v>21</v>
      </c>
      <c r="B357" s="7">
        <v>150</v>
      </c>
      <c r="C357" s="7">
        <v>2.84</v>
      </c>
      <c r="D357" s="7">
        <v>2.4</v>
      </c>
      <c r="E357" s="7">
        <v>19.35</v>
      </c>
      <c r="F357" s="7">
        <v>107.25</v>
      </c>
      <c r="G357" s="7">
        <v>200</v>
      </c>
      <c r="H357" s="7">
        <v>3.79</v>
      </c>
      <c r="I357" s="7">
        <v>3.2</v>
      </c>
      <c r="J357" s="7">
        <v>25.81</v>
      </c>
      <c r="K357" s="7">
        <v>143</v>
      </c>
    </row>
    <row r="358" spans="1:11" ht="15.75" customHeight="1">
      <c r="A358" s="6"/>
      <c r="B358" s="7"/>
      <c r="C358" s="7">
        <f>SUM(C356:C357)</f>
        <v>6.48</v>
      </c>
      <c r="D358" s="7">
        <f aca="true" t="shared" si="30" ref="D358:K358">SUM(D356:D357)</f>
        <v>4.4399999999999995</v>
      </c>
      <c r="E358" s="7">
        <f t="shared" si="30"/>
        <v>35.57</v>
      </c>
      <c r="F358" s="7">
        <f t="shared" si="30"/>
        <v>207.48000000000002</v>
      </c>
      <c r="G358" s="7"/>
      <c r="H358" s="7">
        <f t="shared" si="30"/>
        <v>7.43</v>
      </c>
      <c r="I358" s="7">
        <f t="shared" si="30"/>
        <v>5.24</v>
      </c>
      <c r="J358" s="7">
        <f t="shared" si="30"/>
        <v>42.03</v>
      </c>
      <c r="K358" s="7">
        <f t="shared" si="30"/>
        <v>243.23000000000002</v>
      </c>
    </row>
    <row r="359" spans="1:11" ht="15.75" customHeight="1">
      <c r="A359" s="37" t="s">
        <v>72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5.75" customHeight="1">
      <c r="A360" s="6" t="s">
        <v>73</v>
      </c>
      <c r="B360" s="7">
        <v>50</v>
      </c>
      <c r="C360" s="7">
        <v>5.56</v>
      </c>
      <c r="D360" s="7">
        <v>2.62</v>
      </c>
      <c r="E360" s="7">
        <v>3.65</v>
      </c>
      <c r="F360" s="7">
        <v>70.1</v>
      </c>
      <c r="G360" s="7">
        <v>70</v>
      </c>
      <c r="H360" s="7">
        <v>7.7</v>
      </c>
      <c r="I360" s="7">
        <v>3.68</v>
      </c>
      <c r="J360" s="7">
        <v>5.12</v>
      </c>
      <c r="K360" s="7">
        <v>98.2</v>
      </c>
    </row>
    <row r="361" spans="1:11" ht="15.75" customHeight="1">
      <c r="A361" s="5" t="s">
        <v>10</v>
      </c>
      <c r="B361" s="7">
        <v>100</v>
      </c>
      <c r="C361" s="7">
        <v>2.17</v>
      </c>
      <c r="D361" s="7">
        <v>3.14</v>
      </c>
      <c r="E361" s="7">
        <v>14.68</v>
      </c>
      <c r="F361" s="7">
        <v>98.27</v>
      </c>
      <c r="G361" s="7">
        <v>150</v>
      </c>
      <c r="H361" s="7">
        <v>3.25</v>
      </c>
      <c r="I361" s="7">
        <v>4.71</v>
      </c>
      <c r="J361" s="7">
        <v>22.02</v>
      </c>
      <c r="K361" s="7">
        <v>147.41</v>
      </c>
    </row>
    <row r="362" spans="1:11" ht="15.75" customHeight="1">
      <c r="A362" s="5" t="s">
        <v>20</v>
      </c>
      <c r="B362" s="7">
        <v>150</v>
      </c>
      <c r="C362" s="7">
        <v>4.2</v>
      </c>
      <c r="D362" s="7">
        <v>4.8</v>
      </c>
      <c r="E362" s="7">
        <v>6.15</v>
      </c>
      <c r="F362" s="7">
        <v>84</v>
      </c>
      <c r="G362" s="7">
        <v>200</v>
      </c>
      <c r="H362" s="7">
        <v>5.6</v>
      </c>
      <c r="I362" s="7">
        <v>6.4</v>
      </c>
      <c r="J362" s="7">
        <v>8.2</v>
      </c>
      <c r="K362" s="7">
        <v>112</v>
      </c>
    </row>
    <row r="363" spans="1:11" ht="15.75" customHeight="1">
      <c r="A363" s="6" t="s">
        <v>11</v>
      </c>
      <c r="B363" s="7">
        <v>20</v>
      </c>
      <c r="C363" s="7">
        <v>1.32</v>
      </c>
      <c r="D363" s="7">
        <v>0.14</v>
      </c>
      <c r="E363" s="7">
        <v>6.84</v>
      </c>
      <c r="F363" s="7">
        <v>36.2</v>
      </c>
      <c r="G363" s="7">
        <v>40</v>
      </c>
      <c r="H363" s="7">
        <v>1.32</v>
      </c>
      <c r="I363" s="7">
        <v>0.14</v>
      </c>
      <c r="J363" s="7">
        <v>6.84</v>
      </c>
      <c r="K363" s="7">
        <v>36.2</v>
      </c>
    </row>
    <row r="364" spans="1:11" ht="15.75" customHeight="1">
      <c r="A364" s="27"/>
      <c r="B364" s="33"/>
      <c r="C364" s="33">
        <f>SUM(C360:C363)</f>
        <v>13.25</v>
      </c>
      <c r="D364" s="33">
        <f aca="true" t="shared" si="31" ref="D364:K364">SUM(D360:D363)</f>
        <v>10.7</v>
      </c>
      <c r="E364" s="33">
        <f t="shared" si="31"/>
        <v>31.319999999999997</v>
      </c>
      <c r="F364" s="33">
        <f t="shared" si="31"/>
        <v>288.57</v>
      </c>
      <c r="G364" s="33"/>
      <c r="H364" s="33">
        <f t="shared" si="31"/>
        <v>17.869999999999997</v>
      </c>
      <c r="I364" s="33">
        <f t="shared" si="31"/>
        <v>14.930000000000001</v>
      </c>
      <c r="J364" s="33">
        <f t="shared" si="31"/>
        <v>42.18000000000001</v>
      </c>
      <c r="K364" s="33">
        <f t="shared" si="31"/>
        <v>393.81</v>
      </c>
    </row>
    <row r="365" spans="1:11" ht="15.75" customHeight="1">
      <c r="A365" s="4" t="s">
        <v>14</v>
      </c>
      <c r="B365" s="7"/>
      <c r="C365" s="20">
        <f>C364+C358+C354+C345</f>
        <v>43.27</v>
      </c>
      <c r="D365" s="20">
        <f aca="true" t="shared" si="32" ref="D365:K365">D364+D358+D354+D345</f>
        <v>39.65</v>
      </c>
      <c r="E365" s="20">
        <f t="shared" si="32"/>
        <v>174.76</v>
      </c>
      <c r="F365" s="20">
        <f t="shared" si="32"/>
        <v>1278.68</v>
      </c>
      <c r="G365" s="20"/>
      <c r="H365" s="20">
        <f t="shared" si="32"/>
        <v>54.339999999999996</v>
      </c>
      <c r="I365" s="20">
        <f t="shared" si="32"/>
        <v>51.209999999999994</v>
      </c>
      <c r="J365" s="20">
        <f t="shared" si="32"/>
        <v>229.48000000000002</v>
      </c>
      <c r="K365" s="20">
        <f t="shared" si="32"/>
        <v>1630.78</v>
      </c>
    </row>
    <row r="366" spans="1:11" ht="15.75" customHeight="1">
      <c r="A366" s="27"/>
      <c r="B366" s="33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1:11" ht="15.75" customHeight="1">
      <c r="A367" s="27"/>
      <c r="B367" s="153" t="s">
        <v>68</v>
      </c>
      <c r="C367" s="154"/>
      <c r="D367" s="154"/>
      <c r="E367" s="154"/>
      <c r="F367" s="154"/>
      <c r="G367" s="154"/>
      <c r="H367" s="154"/>
      <c r="I367" s="154"/>
      <c r="J367" s="154"/>
      <c r="K367" s="155"/>
    </row>
    <row r="368" spans="1:11" ht="15.75" customHeight="1">
      <c r="A368" s="38" t="s">
        <v>77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6"/>
    </row>
    <row r="369" spans="1:11" ht="31.5" customHeight="1">
      <c r="A369" s="21" t="s">
        <v>74</v>
      </c>
      <c r="B369" s="33"/>
      <c r="C369" s="33"/>
      <c r="D369" s="33"/>
      <c r="E369" s="33"/>
      <c r="F369" s="33"/>
      <c r="G369" s="33"/>
      <c r="H369" s="33"/>
      <c r="I369" s="33"/>
      <c r="J369" s="33"/>
      <c r="K369" s="36"/>
    </row>
    <row r="370" spans="1:11" ht="15.75" customHeight="1">
      <c r="A370" s="35" t="s">
        <v>6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6"/>
    </row>
    <row r="371" spans="1:11" ht="27" customHeight="1">
      <c r="A371" s="34" t="s">
        <v>75</v>
      </c>
      <c r="B371" s="39" t="s">
        <v>59</v>
      </c>
      <c r="C371" s="39">
        <v>19.32</v>
      </c>
      <c r="D371" s="39">
        <v>16.07</v>
      </c>
      <c r="E371" s="39">
        <v>30.64</v>
      </c>
      <c r="F371" s="39">
        <v>351.38</v>
      </c>
      <c r="G371" s="39" t="s">
        <v>59</v>
      </c>
      <c r="H371" s="39">
        <v>19.32</v>
      </c>
      <c r="I371" s="39">
        <v>16.07</v>
      </c>
      <c r="J371" s="39">
        <v>30.64</v>
      </c>
      <c r="K371" s="39">
        <v>351.38</v>
      </c>
    </row>
    <row r="372" spans="1:11" ht="15.75" customHeight="1">
      <c r="A372" s="5" t="s">
        <v>17</v>
      </c>
      <c r="B372" s="7">
        <v>150</v>
      </c>
      <c r="C372" s="7">
        <v>2.11</v>
      </c>
      <c r="D372" s="7">
        <v>1.88</v>
      </c>
      <c r="E372" s="7">
        <v>14.78</v>
      </c>
      <c r="F372" s="7">
        <v>81.64</v>
      </c>
      <c r="G372" s="7">
        <v>200</v>
      </c>
      <c r="H372" s="7">
        <v>2.82</v>
      </c>
      <c r="I372" s="7">
        <v>2.5</v>
      </c>
      <c r="J372" s="7">
        <v>19.7</v>
      </c>
      <c r="K372" s="7">
        <v>108.85</v>
      </c>
    </row>
    <row r="373" spans="1:11" ht="15.75" customHeight="1">
      <c r="A373" s="87" t="s">
        <v>253</v>
      </c>
      <c r="B373" s="7">
        <v>100</v>
      </c>
      <c r="C373" s="7">
        <v>0.4</v>
      </c>
      <c r="D373" s="7">
        <v>0.4</v>
      </c>
      <c r="E373" s="7">
        <v>9.8</v>
      </c>
      <c r="F373" s="7">
        <v>45</v>
      </c>
      <c r="G373" s="7">
        <v>150</v>
      </c>
      <c r="H373" s="7">
        <v>0.6</v>
      </c>
      <c r="I373" s="7">
        <v>0.6</v>
      </c>
      <c r="J373" s="7">
        <v>14.7</v>
      </c>
      <c r="K373" s="7">
        <v>67.5</v>
      </c>
    </row>
    <row r="374" spans="1:11" ht="15.75" customHeight="1">
      <c r="A374" s="5" t="s">
        <v>7</v>
      </c>
      <c r="B374" s="7">
        <v>20</v>
      </c>
      <c r="C374" s="7">
        <v>1.6</v>
      </c>
      <c r="D374" s="7">
        <v>0.6</v>
      </c>
      <c r="E374" s="7">
        <v>9.96</v>
      </c>
      <c r="F374" s="7">
        <v>52.4</v>
      </c>
      <c r="G374" s="7">
        <v>40</v>
      </c>
      <c r="H374" s="7">
        <v>3.08</v>
      </c>
      <c r="I374" s="7">
        <v>1.2</v>
      </c>
      <c r="J374" s="7">
        <v>19.92</v>
      </c>
      <c r="K374" s="7">
        <v>104.8</v>
      </c>
    </row>
    <row r="375" spans="1:11" ht="15.75" customHeight="1">
      <c r="A375" s="27"/>
      <c r="B375" s="33"/>
      <c r="C375" s="33">
        <f>C374+C373+C372+C371</f>
        <v>23.43</v>
      </c>
      <c r="D375" s="33">
        <f aca="true" t="shared" si="33" ref="D375:K375">D374+D373+D372+D371</f>
        <v>18.95</v>
      </c>
      <c r="E375" s="33">
        <f t="shared" si="33"/>
        <v>65.18</v>
      </c>
      <c r="F375" s="33">
        <f t="shared" si="33"/>
        <v>530.4200000000001</v>
      </c>
      <c r="G375" s="33"/>
      <c r="H375" s="33">
        <f t="shared" si="33"/>
        <v>25.82</v>
      </c>
      <c r="I375" s="33">
        <f t="shared" si="33"/>
        <v>20.37</v>
      </c>
      <c r="J375" s="33">
        <f t="shared" si="33"/>
        <v>84.96000000000001</v>
      </c>
      <c r="K375" s="33">
        <f t="shared" si="33"/>
        <v>632.53</v>
      </c>
    </row>
    <row r="376" spans="1:11" ht="15.75" customHeight="1">
      <c r="A376" s="27"/>
      <c r="B376" s="33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1:11" ht="15.75" customHeight="1">
      <c r="A377" s="4" t="s">
        <v>8</v>
      </c>
      <c r="B377" s="33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1:11" ht="15.75" customHeight="1">
      <c r="A378" s="26" t="s">
        <v>81</v>
      </c>
      <c r="B378" s="33">
        <v>40</v>
      </c>
      <c r="C378" s="33">
        <v>0.5</v>
      </c>
      <c r="D378" s="33">
        <v>3.2</v>
      </c>
      <c r="E378" s="33">
        <v>3.85</v>
      </c>
      <c r="F378" s="33">
        <v>46.4</v>
      </c>
      <c r="G378" s="33">
        <v>50</v>
      </c>
      <c r="H378" s="33">
        <v>0.6</v>
      </c>
      <c r="I378" s="33">
        <v>4.06</v>
      </c>
      <c r="J378" s="33">
        <v>4.82</v>
      </c>
      <c r="K378" s="33">
        <v>58.03</v>
      </c>
    </row>
    <row r="379" spans="1:11" ht="15.75" customHeight="1">
      <c r="A379" s="26" t="s">
        <v>117</v>
      </c>
      <c r="B379" s="33">
        <v>150</v>
      </c>
      <c r="C379" s="33">
        <v>1.75</v>
      </c>
      <c r="D379" s="33">
        <v>2.21</v>
      </c>
      <c r="E379" s="33">
        <v>12.5</v>
      </c>
      <c r="F379" s="33">
        <v>76.6</v>
      </c>
      <c r="G379" s="33">
        <v>200</v>
      </c>
      <c r="H379" s="33">
        <v>1.76</v>
      </c>
      <c r="I379" s="33">
        <v>1.9</v>
      </c>
      <c r="J379" s="33">
        <v>12.51</v>
      </c>
      <c r="K379" s="33">
        <v>73.98</v>
      </c>
    </row>
    <row r="380" spans="1:11" ht="15.75" customHeight="1">
      <c r="A380" s="26" t="s">
        <v>118</v>
      </c>
      <c r="B380" s="33">
        <v>50</v>
      </c>
      <c r="C380" s="33">
        <v>8.37</v>
      </c>
      <c r="D380" s="33">
        <v>8.46</v>
      </c>
      <c r="E380" s="33">
        <v>3.21</v>
      </c>
      <c r="F380" s="33">
        <v>108.41</v>
      </c>
      <c r="G380" s="33">
        <v>70</v>
      </c>
      <c r="H380" s="33">
        <v>11.66</v>
      </c>
      <c r="I380" s="33">
        <v>11.83</v>
      </c>
      <c r="J380" s="33">
        <v>4.39</v>
      </c>
      <c r="K380" s="33">
        <v>15.71</v>
      </c>
    </row>
    <row r="381" spans="1:11" ht="15.75" customHeight="1">
      <c r="A381" s="15" t="s">
        <v>10</v>
      </c>
      <c r="B381" s="47">
        <v>100</v>
      </c>
      <c r="C381" s="47">
        <v>2.17</v>
      </c>
      <c r="D381" s="47">
        <v>3.14</v>
      </c>
      <c r="E381" s="47">
        <v>14.68</v>
      </c>
      <c r="F381" s="47">
        <v>98.27</v>
      </c>
      <c r="G381" s="47">
        <v>150</v>
      </c>
      <c r="H381" s="47">
        <v>3.25</v>
      </c>
      <c r="I381" s="47">
        <v>4.71</v>
      </c>
      <c r="J381" s="47">
        <v>22.02</v>
      </c>
      <c r="K381" s="47">
        <v>147.41</v>
      </c>
    </row>
    <row r="382" spans="1:11" ht="15.75" customHeight="1">
      <c r="A382" s="6" t="s">
        <v>119</v>
      </c>
      <c r="B382" s="7">
        <v>150</v>
      </c>
      <c r="C382" s="7">
        <v>0.29</v>
      </c>
      <c r="D382" s="7">
        <v>0</v>
      </c>
      <c r="E382" s="7">
        <v>18.35</v>
      </c>
      <c r="F382" s="7">
        <v>71.85</v>
      </c>
      <c r="G382" s="7">
        <v>200</v>
      </c>
      <c r="H382" s="7">
        <v>0.39</v>
      </c>
      <c r="I382" s="7">
        <v>0</v>
      </c>
      <c r="J382" s="7">
        <v>24.5</v>
      </c>
      <c r="K382" s="7">
        <v>95.8</v>
      </c>
    </row>
    <row r="383" spans="1:11" ht="15.75" customHeight="1">
      <c r="A383" s="6" t="s">
        <v>11</v>
      </c>
      <c r="B383" s="7">
        <v>20</v>
      </c>
      <c r="C383" s="7">
        <v>1.32</v>
      </c>
      <c r="D383" s="7">
        <v>0.14</v>
      </c>
      <c r="E383" s="7">
        <v>6.84</v>
      </c>
      <c r="F383" s="7">
        <v>36.2</v>
      </c>
      <c r="G383" s="7">
        <v>40</v>
      </c>
      <c r="H383" s="7">
        <v>1.32</v>
      </c>
      <c r="I383" s="7">
        <v>0.14</v>
      </c>
      <c r="J383" s="7">
        <v>6.84</v>
      </c>
      <c r="K383" s="7">
        <v>36.2</v>
      </c>
    </row>
    <row r="384" spans="1:11" ht="15.75" customHeight="1">
      <c r="A384" s="27"/>
      <c r="B384" s="33"/>
      <c r="C384" s="33">
        <f>SUM(C378:C383)</f>
        <v>14.399999999999999</v>
      </c>
      <c r="D384" s="33">
        <f aca="true" t="shared" si="34" ref="D384:K384">SUM(D378:D383)</f>
        <v>17.150000000000002</v>
      </c>
      <c r="E384" s="33">
        <f t="shared" si="34"/>
        <v>59.43000000000001</v>
      </c>
      <c r="F384" s="33">
        <f t="shared" si="34"/>
        <v>437.72999999999996</v>
      </c>
      <c r="G384" s="33"/>
      <c r="H384" s="33">
        <f t="shared" si="34"/>
        <v>18.98</v>
      </c>
      <c r="I384" s="33">
        <f t="shared" si="34"/>
        <v>22.64</v>
      </c>
      <c r="J384" s="33">
        <f t="shared" si="34"/>
        <v>75.08</v>
      </c>
      <c r="K384" s="33">
        <f t="shared" si="34"/>
        <v>427.13</v>
      </c>
    </row>
    <row r="385" spans="1:11" ht="15.75" customHeight="1">
      <c r="A385" s="4" t="s">
        <v>12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1:11" ht="15.75" customHeight="1">
      <c r="A386" s="27" t="s">
        <v>13</v>
      </c>
      <c r="B386" s="33">
        <v>150</v>
      </c>
      <c r="C386" s="33">
        <v>4.2</v>
      </c>
      <c r="D386" s="33">
        <v>4.8</v>
      </c>
      <c r="E386" s="33">
        <v>7.6</v>
      </c>
      <c r="F386" s="33">
        <v>90</v>
      </c>
      <c r="G386" s="33">
        <v>150</v>
      </c>
      <c r="H386" s="33">
        <v>4.2</v>
      </c>
      <c r="I386" s="33">
        <v>4.8</v>
      </c>
      <c r="J386" s="33">
        <v>7.6</v>
      </c>
      <c r="K386" s="33">
        <v>90</v>
      </c>
    </row>
    <row r="387" spans="1:11" ht="15.75" customHeight="1">
      <c r="A387" s="27" t="s">
        <v>120</v>
      </c>
      <c r="B387" s="33">
        <v>50</v>
      </c>
      <c r="C387" s="33">
        <v>0.94</v>
      </c>
      <c r="D387" s="33">
        <v>0.14</v>
      </c>
      <c r="E387" s="33">
        <v>9.96</v>
      </c>
      <c r="F387" s="33">
        <v>42.8</v>
      </c>
      <c r="G387" s="33">
        <v>50</v>
      </c>
      <c r="H387" s="33">
        <v>1.88</v>
      </c>
      <c r="I387" s="33">
        <v>0.28</v>
      </c>
      <c r="J387" s="33">
        <v>19.92</v>
      </c>
      <c r="K387" s="33">
        <v>85.6</v>
      </c>
    </row>
    <row r="388" spans="1:11" ht="15.75" customHeight="1">
      <c r="A388" s="27"/>
      <c r="B388" s="33"/>
      <c r="C388" s="33">
        <f>SUM(C386:C387)</f>
        <v>5.140000000000001</v>
      </c>
      <c r="D388" s="33">
        <f aca="true" t="shared" si="35" ref="D388:K388">SUM(D386:D387)</f>
        <v>4.9399999999999995</v>
      </c>
      <c r="E388" s="33">
        <f t="shared" si="35"/>
        <v>17.560000000000002</v>
      </c>
      <c r="F388" s="33">
        <f t="shared" si="35"/>
        <v>132.8</v>
      </c>
      <c r="G388" s="33"/>
      <c r="H388" s="33">
        <f t="shared" si="35"/>
        <v>6.08</v>
      </c>
      <c r="I388" s="33">
        <f t="shared" si="35"/>
        <v>5.08</v>
      </c>
      <c r="J388" s="33">
        <f t="shared" si="35"/>
        <v>27.520000000000003</v>
      </c>
      <c r="K388" s="33">
        <f t="shared" si="35"/>
        <v>175.6</v>
      </c>
    </row>
    <row r="389" spans="1:11" ht="15.75" customHeight="1">
      <c r="A389" s="37" t="s">
        <v>72</v>
      </c>
      <c r="B389" s="33"/>
      <c r="C389" s="33"/>
      <c r="D389" s="33"/>
      <c r="E389" s="33"/>
      <c r="F389" s="33"/>
      <c r="G389" s="33"/>
      <c r="H389" s="33"/>
      <c r="I389" s="33"/>
      <c r="J389" s="33"/>
      <c r="K389" s="33"/>
    </row>
    <row r="390" spans="1:11" ht="15.75" customHeight="1">
      <c r="A390" s="27" t="s">
        <v>76</v>
      </c>
      <c r="B390" s="33">
        <v>40</v>
      </c>
      <c r="C390" s="33">
        <v>1</v>
      </c>
      <c r="D390" s="33">
        <v>1.3</v>
      </c>
      <c r="E390" s="33">
        <v>4.5</v>
      </c>
      <c r="F390" s="33">
        <v>24.4</v>
      </c>
      <c r="G390" s="33">
        <v>50</v>
      </c>
      <c r="H390" s="33">
        <v>1.25</v>
      </c>
      <c r="I390" s="33">
        <v>1.5</v>
      </c>
      <c r="J390" s="33">
        <v>5.6</v>
      </c>
      <c r="K390" s="33">
        <v>30.5</v>
      </c>
    </row>
    <row r="391" spans="1:11" ht="15.75" customHeight="1">
      <c r="A391" s="27" t="s">
        <v>121</v>
      </c>
      <c r="B391" s="33">
        <v>150</v>
      </c>
      <c r="C391" s="33">
        <v>11.2</v>
      </c>
      <c r="D391" s="33">
        <v>10.25</v>
      </c>
      <c r="E391" s="33">
        <v>37</v>
      </c>
      <c r="F391" s="33">
        <v>230</v>
      </c>
      <c r="G391" s="33">
        <v>200</v>
      </c>
      <c r="H391" s="33">
        <v>15.06</v>
      </c>
      <c r="I391" s="33">
        <v>14.9</v>
      </c>
      <c r="J391" s="33">
        <v>49.3</v>
      </c>
      <c r="K391" s="33">
        <v>307</v>
      </c>
    </row>
    <row r="392" spans="1:11" ht="15.75" customHeight="1">
      <c r="A392" s="5" t="s">
        <v>20</v>
      </c>
      <c r="B392" s="7">
        <v>150</v>
      </c>
      <c r="C392" s="7">
        <v>4.2</v>
      </c>
      <c r="D392" s="7">
        <v>4.8</v>
      </c>
      <c r="E392" s="7">
        <v>6.15</v>
      </c>
      <c r="F392" s="7">
        <v>84</v>
      </c>
      <c r="G392" s="7">
        <v>200</v>
      </c>
      <c r="H392" s="7">
        <v>5.6</v>
      </c>
      <c r="I392" s="7">
        <v>6.4</v>
      </c>
      <c r="J392" s="7">
        <v>8.2</v>
      </c>
      <c r="K392" s="7">
        <v>112</v>
      </c>
    </row>
    <row r="393" spans="1:11" ht="15.75" customHeight="1">
      <c r="A393" s="6" t="s">
        <v>11</v>
      </c>
      <c r="B393" s="7">
        <v>20</v>
      </c>
      <c r="C393" s="7">
        <v>1.32</v>
      </c>
      <c r="D393" s="7">
        <v>0.14</v>
      </c>
      <c r="E393" s="7">
        <v>6.84</v>
      </c>
      <c r="F393" s="7">
        <v>36.2</v>
      </c>
      <c r="G393" s="7">
        <v>40</v>
      </c>
      <c r="H393" s="7">
        <v>1.32</v>
      </c>
      <c r="I393" s="7">
        <v>0.14</v>
      </c>
      <c r="J393" s="7">
        <v>6.84</v>
      </c>
      <c r="K393" s="7">
        <v>36.2</v>
      </c>
    </row>
    <row r="394" spans="1:11" ht="15.75" customHeight="1">
      <c r="A394" s="27"/>
      <c r="B394" s="33"/>
      <c r="C394" s="33">
        <f>SUM(C390:C393)</f>
        <v>17.72</v>
      </c>
      <c r="D394" s="33">
        <f aca="true" t="shared" si="36" ref="D394:K394">SUM(D390:D393)</f>
        <v>16.490000000000002</v>
      </c>
      <c r="E394" s="33">
        <f t="shared" si="36"/>
        <v>54.489999999999995</v>
      </c>
      <c r="F394" s="33">
        <f t="shared" si="36"/>
        <v>374.59999999999997</v>
      </c>
      <c r="G394" s="33"/>
      <c r="H394" s="33">
        <f t="shared" si="36"/>
        <v>23.230000000000004</v>
      </c>
      <c r="I394" s="33">
        <f t="shared" si="36"/>
        <v>22.939999999999998</v>
      </c>
      <c r="J394" s="33">
        <f t="shared" si="36"/>
        <v>69.94</v>
      </c>
      <c r="K394" s="33">
        <f t="shared" si="36"/>
        <v>485.7</v>
      </c>
    </row>
    <row r="395" spans="1:11" ht="15.75" customHeight="1">
      <c r="A395" s="4" t="s">
        <v>14</v>
      </c>
      <c r="B395" s="33"/>
      <c r="C395" s="42">
        <f>C375++C384+C388+C394</f>
        <v>60.69</v>
      </c>
      <c r="D395" s="42">
        <f aca="true" t="shared" si="37" ref="D395:K395">D375++D384+D388+D394</f>
        <v>57.53</v>
      </c>
      <c r="E395" s="42">
        <f t="shared" si="37"/>
        <v>196.66000000000003</v>
      </c>
      <c r="F395" s="42">
        <f t="shared" si="37"/>
        <v>1475.55</v>
      </c>
      <c r="G395" s="42"/>
      <c r="H395" s="42">
        <f t="shared" si="37"/>
        <v>74.11</v>
      </c>
      <c r="I395" s="42">
        <f t="shared" si="37"/>
        <v>71.03</v>
      </c>
      <c r="J395" s="42">
        <f t="shared" si="37"/>
        <v>257.5</v>
      </c>
      <c r="K395" s="42">
        <f t="shared" si="37"/>
        <v>1720.9599999999998</v>
      </c>
    </row>
    <row r="396" spans="1:11" ht="15.75" customHeight="1">
      <c r="A396" s="27"/>
      <c r="B396" s="33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1:11" ht="15.75" customHeight="1">
      <c r="A397" s="27"/>
      <c r="B397" s="33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1:11" ht="15.75" customHeight="1">
      <c r="A398" s="27"/>
      <c r="B398" s="153" t="s">
        <v>68</v>
      </c>
      <c r="C398" s="154"/>
      <c r="D398" s="154"/>
      <c r="E398" s="154"/>
      <c r="F398" s="154"/>
      <c r="G398" s="154"/>
      <c r="H398" s="154"/>
      <c r="I398" s="154"/>
      <c r="J398" s="154"/>
      <c r="K398" s="155"/>
    </row>
    <row r="399" spans="1:11" ht="15.75" customHeight="1">
      <c r="A399" s="38" t="s">
        <v>69</v>
      </c>
      <c r="B399" s="33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1:11" ht="15.75" customHeight="1">
      <c r="A400" s="21" t="s">
        <v>78</v>
      </c>
      <c r="B400" s="33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1:11" ht="15.75" customHeight="1">
      <c r="A401" s="35" t="s">
        <v>6</v>
      </c>
      <c r="B401" s="33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1:11" ht="15.75" customHeight="1">
      <c r="A402" s="26" t="s">
        <v>122</v>
      </c>
      <c r="B402" s="33">
        <v>150</v>
      </c>
      <c r="C402" s="33">
        <v>7.7</v>
      </c>
      <c r="D402" s="33">
        <v>9.4</v>
      </c>
      <c r="E402" s="33">
        <v>33.9</v>
      </c>
      <c r="F402" s="33">
        <v>251</v>
      </c>
      <c r="G402" s="33">
        <v>200</v>
      </c>
      <c r="H402" s="33">
        <v>9.6</v>
      </c>
      <c r="I402" s="33">
        <v>14.1</v>
      </c>
      <c r="J402" s="33">
        <v>42.3</v>
      </c>
      <c r="K402" s="33">
        <v>313.7</v>
      </c>
    </row>
    <row r="403" spans="1:11" ht="15.75" customHeight="1">
      <c r="A403" s="5" t="s">
        <v>17</v>
      </c>
      <c r="B403" s="7">
        <v>150</v>
      </c>
      <c r="C403" s="7">
        <v>2.11</v>
      </c>
      <c r="D403" s="7">
        <v>1.88</v>
      </c>
      <c r="E403" s="7">
        <v>14.78</v>
      </c>
      <c r="F403" s="7">
        <v>81.64</v>
      </c>
      <c r="G403" s="7">
        <v>200</v>
      </c>
      <c r="H403" s="7">
        <v>2.82</v>
      </c>
      <c r="I403" s="7">
        <v>2.5</v>
      </c>
      <c r="J403" s="7">
        <v>19.7</v>
      </c>
      <c r="K403" s="7">
        <v>108.85</v>
      </c>
    </row>
    <row r="404" spans="1:11" ht="15.75" customHeight="1">
      <c r="A404" s="5" t="s">
        <v>7</v>
      </c>
      <c r="B404" s="7">
        <v>20</v>
      </c>
      <c r="C404" s="7">
        <v>1.6</v>
      </c>
      <c r="D404" s="7">
        <v>0.6</v>
      </c>
      <c r="E404" s="7">
        <v>9.96</v>
      </c>
      <c r="F404" s="7">
        <v>52.4</v>
      </c>
      <c r="G404" s="7">
        <v>40</v>
      </c>
      <c r="H404" s="7">
        <v>3.08</v>
      </c>
      <c r="I404" s="7">
        <v>1.2</v>
      </c>
      <c r="J404" s="7">
        <v>19.92</v>
      </c>
      <c r="K404" s="7">
        <v>104.8</v>
      </c>
    </row>
    <row r="405" spans="1:11" ht="15.75" customHeight="1">
      <c r="A405" s="5" t="s">
        <v>254</v>
      </c>
      <c r="B405" s="7">
        <v>100</v>
      </c>
      <c r="C405" s="7">
        <v>0.4</v>
      </c>
      <c r="D405" s="7">
        <v>0.4</v>
      </c>
      <c r="E405" s="7">
        <v>9.8</v>
      </c>
      <c r="F405" s="7">
        <v>45</v>
      </c>
      <c r="G405" s="7">
        <v>150</v>
      </c>
      <c r="H405" s="7">
        <v>0.6</v>
      </c>
      <c r="I405" s="7">
        <v>0.6</v>
      </c>
      <c r="J405" s="7">
        <v>14.7</v>
      </c>
      <c r="K405" s="7">
        <v>67.5</v>
      </c>
    </row>
    <row r="406" spans="1:11" ht="15.75" customHeight="1">
      <c r="A406" s="27"/>
      <c r="B406" s="33"/>
      <c r="C406" s="33">
        <f>C405+C404+C402</f>
        <v>9.7</v>
      </c>
      <c r="D406" s="33">
        <f aca="true" t="shared" si="38" ref="D406:K406">D405+D404+D402</f>
        <v>10.4</v>
      </c>
      <c r="E406" s="33">
        <f t="shared" si="38"/>
        <v>53.66</v>
      </c>
      <c r="F406" s="33">
        <f t="shared" si="38"/>
        <v>348.4</v>
      </c>
      <c r="G406" s="33"/>
      <c r="H406" s="33">
        <f t="shared" si="38"/>
        <v>13.28</v>
      </c>
      <c r="I406" s="33">
        <f t="shared" si="38"/>
        <v>15.899999999999999</v>
      </c>
      <c r="J406" s="33">
        <f t="shared" si="38"/>
        <v>76.92</v>
      </c>
      <c r="K406" s="33">
        <f t="shared" si="38"/>
        <v>486</v>
      </c>
    </row>
    <row r="407" spans="1:11" ht="31.5" customHeight="1">
      <c r="A407" s="27"/>
      <c r="B407" s="33"/>
      <c r="C407" s="33"/>
      <c r="D407" s="33"/>
      <c r="E407" s="33"/>
      <c r="F407" s="33"/>
      <c r="G407" s="33"/>
      <c r="H407" s="33"/>
      <c r="I407" s="33"/>
      <c r="J407" s="33"/>
      <c r="K407" s="33"/>
    </row>
    <row r="408" spans="1:11" ht="16.5" customHeight="1">
      <c r="A408" s="4" t="s">
        <v>8</v>
      </c>
      <c r="B408" s="33"/>
      <c r="C408" s="33"/>
      <c r="D408" s="33"/>
      <c r="E408" s="33"/>
      <c r="F408" s="33"/>
      <c r="G408" s="33"/>
      <c r="H408" s="33"/>
      <c r="I408" s="33"/>
      <c r="J408" s="33"/>
      <c r="K408" s="33"/>
    </row>
    <row r="409" spans="1:11" ht="15.75" customHeight="1">
      <c r="A409" s="8" t="s">
        <v>255</v>
      </c>
      <c r="B409" s="9">
        <v>40</v>
      </c>
      <c r="C409" s="9">
        <v>0.64</v>
      </c>
      <c r="D409" s="9">
        <v>2.03</v>
      </c>
      <c r="E409" s="9">
        <v>3.45</v>
      </c>
      <c r="F409" s="9">
        <v>34.32</v>
      </c>
      <c r="G409" s="9">
        <v>50</v>
      </c>
      <c r="H409" s="9">
        <v>0.8</v>
      </c>
      <c r="I409" s="9">
        <v>2.54</v>
      </c>
      <c r="J409" s="9">
        <v>4.31</v>
      </c>
      <c r="K409" s="9">
        <v>42.89</v>
      </c>
    </row>
    <row r="410" spans="1:11" ht="15.75" customHeight="1">
      <c r="A410" s="8" t="s">
        <v>123</v>
      </c>
      <c r="B410" s="9" t="s">
        <v>15</v>
      </c>
      <c r="C410" s="9">
        <v>1.35</v>
      </c>
      <c r="D410" s="9">
        <v>1.75</v>
      </c>
      <c r="E410" s="9">
        <v>7.35</v>
      </c>
      <c r="F410" s="9">
        <v>52</v>
      </c>
      <c r="G410" s="9" t="s">
        <v>16</v>
      </c>
      <c r="H410" s="9">
        <v>1.8</v>
      </c>
      <c r="I410" s="9">
        <v>2</v>
      </c>
      <c r="J410" s="9">
        <v>9.8</v>
      </c>
      <c r="K410" s="9">
        <v>52</v>
      </c>
    </row>
    <row r="411" spans="1:11" ht="15.75" customHeight="1">
      <c r="A411" s="27" t="s">
        <v>90</v>
      </c>
      <c r="B411" s="33">
        <v>200</v>
      </c>
      <c r="C411" s="33">
        <v>13.72</v>
      </c>
      <c r="D411" s="33">
        <v>15.35</v>
      </c>
      <c r="E411" s="33">
        <v>19.79</v>
      </c>
      <c r="F411" s="33">
        <v>248.59</v>
      </c>
      <c r="G411" s="33">
        <v>200</v>
      </c>
      <c r="H411" s="33">
        <v>13.72</v>
      </c>
      <c r="I411" s="33">
        <v>15.35</v>
      </c>
      <c r="J411" s="33">
        <v>19.79</v>
      </c>
      <c r="K411" s="33">
        <v>248.59</v>
      </c>
    </row>
    <row r="412" spans="1:11" ht="15.75" customHeight="1">
      <c r="A412" s="27" t="s">
        <v>79</v>
      </c>
      <c r="B412" s="33">
        <v>150</v>
      </c>
      <c r="C412" s="33">
        <v>0.23</v>
      </c>
      <c r="D412" s="33"/>
      <c r="E412" s="33">
        <v>4.53</v>
      </c>
      <c r="F412" s="33">
        <v>98.5</v>
      </c>
      <c r="G412" s="33">
        <v>200</v>
      </c>
      <c r="H412" s="33">
        <v>0.31</v>
      </c>
      <c r="I412" s="33"/>
      <c r="J412" s="33">
        <v>6</v>
      </c>
      <c r="K412" s="33">
        <v>131.3</v>
      </c>
    </row>
    <row r="413" spans="1:11" ht="15.75" customHeight="1">
      <c r="A413" s="6" t="s">
        <v>11</v>
      </c>
      <c r="B413" s="7">
        <v>20</v>
      </c>
      <c r="C413" s="7">
        <v>1.32</v>
      </c>
      <c r="D413" s="7">
        <v>0.14</v>
      </c>
      <c r="E413" s="7">
        <v>6.84</v>
      </c>
      <c r="F413" s="7">
        <v>36.2</v>
      </c>
      <c r="G413" s="7">
        <v>40</v>
      </c>
      <c r="H413" s="7">
        <v>1.32</v>
      </c>
      <c r="I413" s="7">
        <v>0.14</v>
      </c>
      <c r="J413" s="7">
        <v>6.84</v>
      </c>
      <c r="K413" s="7">
        <v>36.2</v>
      </c>
    </row>
    <row r="414" spans="1:11" ht="15.75" customHeight="1">
      <c r="A414" s="27"/>
      <c r="B414" s="33"/>
      <c r="C414" s="33">
        <f>SUM(C409:C413)</f>
        <v>17.26</v>
      </c>
      <c r="D414" s="33">
        <f aca="true" t="shared" si="39" ref="D414:K414">SUM(D409:D413)</f>
        <v>19.27</v>
      </c>
      <c r="E414" s="33">
        <f t="shared" si="39"/>
        <v>41.959999999999994</v>
      </c>
      <c r="F414" s="33">
        <f t="shared" si="39"/>
        <v>469.60999999999996</v>
      </c>
      <c r="G414" s="33"/>
      <c r="H414" s="33">
        <f t="shared" si="39"/>
        <v>17.95</v>
      </c>
      <c r="I414" s="33">
        <f t="shared" si="39"/>
        <v>20.03</v>
      </c>
      <c r="J414" s="33">
        <f t="shared" si="39"/>
        <v>46.739999999999995</v>
      </c>
      <c r="K414" s="33">
        <f t="shared" si="39"/>
        <v>510.98</v>
      </c>
    </row>
    <row r="415" spans="1:11" ht="15.75" customHeight="1">
      <c r="A415" s="4" t="s">
        <v>12</v>
      </c>
      <c r="B415" s="33"/>
      <c r="C415" s="33"/>
      <c r="D415" s="33"/>
      <c r="E415" s="33"/>
      <c r="F415" s="33"/>
      <c r="G415" s="33"/>
      <c r="H415" s="33"/>
      <c r="I415" s="33"/>
      <c r="J415" s="33"/>
      <c r="K415" s="33"/>
    </row>
    <row r="416" spans="1:11" ht="15.75" customHeight="1">
      <c r="A416" s="27" t="s">
        <v>91</v>
      </c>
      <c r="B416" s="33">
        <v>50</v>
      </c>
      <c r="C416" s="33">
        <v>3.57</v>
      </c>
      <c r="D416" s="33">
        <v>7.38</v>
      </c>
      <c r="E416" s="33">
        <v>27.57</v>
      </c>
      <c r="F416" s="33">
        <v>192.52</v>
      </c>
      <c r="G416" s="33">
        <v>50</v>
      </c>
      <c r="H416" s="33">
        <v>3.57</v>
      </c>
      <c r="I416" s="33">
        <v>7.38</v>
      </c>
      <c r="J416" s="33">
        <v>27.57</v>
      </c>
      <c r="K416" s="33">
        <v>192.52</v>
      </c>
    </row>
    <row r="417" spans="1:11" ht="15.75" customHeight="1">
      <c r="A417" s="27" t="s">
        <v>92</v>
      </c>
      <c r="B417" s="33" t="s">
        <v>88</v>
      </c>
      <c r="C417" s="33">
        <v>0.04</v>
      </c>
      <c r="D417" s="33">
        <v>0.01</v>
      </c>
      <c r="E417" s="33">
        <v>3.72</v>
      </c>
      <c r="F417" s="33">
        <v>36.89</v>
      </c>
      <c r="G417" s="33" t="s">
        <v>89</v>
      </c>
      <c r="H417" s="33">
        <v>0.04</v>
      </c>
      <c r="I417" s="33">
        <v>0.02</v>
      </c>
      <c r="J417" s="33">
        <v>12.99</v>
      </c>
      <c r="K417" s="33">
        <v>49.27</v>
      </c>
    </row>
    <row r="418" spans="1:11" ht="27" customHeight="1">
      <c r="A418" s="27"/>
      <c r="B418" s="33"/>
      <c r="C418" s="33">
        <f>SUM(C416:C417)</f>
        <v>3.61</v>
      </c>
      <c r="D418" s="33">
        <f aca="true" t="shared" si="40" ref="D418:K418">SUM(D416:D417)</f>
        <v>7.39</v>
      </c>
      <c r="E418" s="33">
        <f t="shared" si="40"/>
        <v>31.29</v>
      </c>
      <c r="F418" s="33">
        <f t="shared" si="40"/>
        <v>229.41000000000003</v>
      </c>
      <c r="G418" s="33"/>
      <c r="H418" s="33">
        <f t="shared" si="40"/>
        <v>3.61</v>
      </c>
      <c r="I418" s="33">
        <f t="shared" si="40"/>
        <v>7.3999999999999995</v>
      </c>
      <c r="J418" s="33">
        <f t="shared" si="40"/>
        <v>40.56</v>
      </c>
      <c r="K418" s="33">
        <f t="shared" si="40"/>
        <v>241.79000000000002</v>
      </c>
    </row>
    <row r="419" spans="1:11" ht="15.75" customHeight="1">
      <c r="A419" s="37" t="s">
        <v>72</v>
      </c>
      <c r="B419" s="33"/>
      <c r="C419" s="33"/>
      <c r="D419" s="33"/>
      <c r="E419" s="33"/>
      <c r="F419" s="33"/>
      <c r="G419" s="33"/>
      <c r="H419" s="33"/>
      <c r="I419" s="33"/>
      <c r="J419" s="33"/>
      <c r="K419" s="33"/>
    </row>
    <row r="420" spans="1:11" ht="15.75" customHeight="1">
      <c r="A420" s="27" t="s">
        <v>79</v>
      </c>
      <c r="B420" s="33">
        <v>150</v>
      </c>
      <c r="C420" s="33">
        <v>0.23</v>
      </c>
      <c r="D420" s="33">
        <v>0</v>
      </c>
      <c r="E420" s="33">
        <v>4.53</v>
      </c>
      <c r="F420" s="33">
        <v>98.5</v>
      </c>
      <c r="G420" s="33">
        <v>200</v>
      </c>
      <c r="H420" s="33">
        <v>0.31</v>
      </c>
      <c r="I420" s="33">
        <v>0</v>
      </c>
      <c r="J420" s="33">
        <v>6</v>
      </c>
      <c r="K420" s="33">
        <v>131.3</v>
      </c>
    </row>
    <row r="421" spans="1:11" ht="15.75" customHeight="1">
      <c r="A421" s="27" t="s">
        <v>124</v>
      </c>
      <c r="B421" s="33">
        <v>100</v>
      </c>
      <c r="C421" s="33">
        <v>2.76</v>
      </c>
      <c r="D421" s="33">
        <v>2.67</v>
      </c>
      <c r="E421" s="33">
        <v>13.71</v>
      </c>
      <c r="F421" s="33">
        <v>92.04</v>
      </c>
      <c r="G421" s="33">
        <v>150</v>
      </c>
      <c r="H421" s="33">
        <v>4.14</v>
      </c>
      <c r="I421" s="33">
        <v>3.97</v>
      </c>
      <c r="J421" s="33">
        <v>20.6</v>
      </c>
      <c r="K421" s="33">
        <v>137.88</v>
      </c>
    </row>
    <row r="422" spans="1:11" ht="16.5" customHeight="1">
      <c r="A422" s="27" t="s">
        <v>125</v>
      </c>
      <c r="B422" s="33">
        <v>80</v>
      </c>
      <c r="C422" s="33">
        <v>9.06</v>
      </c>
      <c r="D422" s="33">
        <v>15.15</v>
      </c>
      <c r="E422" s="33">
        <v>9.88</v>
      </c>
      <c r="F422" s="33">
        <v>202.44</v>
      </c>
      <c r="G422" s="33">
        <v>80</v>
      </c>
      <c r="H422" s="33">
        <v>9.06</v>
      </c>
      <c r="I422" s="33">
        <v>15.15</v>
      </c>
      <c r="J422" s="33">
        <v>9.88</v>
      </c>
      <c r="K422" s="33">
        <v>202.44</v>
      </c>
    </row>
    <row r="423" spans="1:11" ht="16.5" customHeight="1">
      <c r="A423" s="27" t="s">
        <v>7</v>
      </c>
      <c r="B423" s="33">
        <v>20</v>
      </c>
      <c r="C423" s="33">
        <v>1.6</v>
      </c>
      <c r="D423" s="33">
        <v>0.6</v>
      </c>
      <c r="E423" s="33">
        <v>9.96</v>
      </c>
      <c r="F423" s="33">
        <v>52.4</v>
      </c>
      <c r="G423" s="33">
        <v>40</v>
      </c>
      <c r="H423" s="33">
        <v>3.08</v>
      </c>
      <c r="I423" s="33">
        <v>1.2</v>
      </c>
      <c r="J423" s="33">
        <v>19.92</v>
      </c>
      <c r="K423" s="33">
        <v>104.8</v>
      </c>
    </row>
    <row r="424" spans="1:11" ht="19.5">
      <c r="A424" s="27"/>
      <c r="B424" s="33"/>
      <c r="C424" s="33">
        <f>C423+C422+C421+C420</f>
        <v>13.65</v>
      </c>
      <c r="D424" s="33">
        <f aca="true" t="shared" si="41" ref="D424:K424">D423+D422+D421+D420</f>
        <v>18.42</v>
      </c>
      <c r="E424" s="33">
        <f t="shared" si="41"/>
        <v>38.080000000000005</v>
      </c>
      <c r="F424" s="33">
        <f t="shared" si="41"/>
        <v>445.38</v>
      </c>
      <c r="G424" s="33"/>
      <c r="H424" s="33">
        <f t="shared" si="41"/>
        <v>16.59</v>
      </c>
      <c r="I424" s="33">
        <f t="shared" si="41"/>
        <v>20.32</v>
      </c>
      <c r="J424" s="33">
        <f t="shared" si="41"/>
        <v>56.400000000000006</v>
      </c>
      <c r="K424" s="33">
        <f t="shared" si="41"/>
        <v>576.4200000000001</v>
      </c>
    </row>
    <row r="425" spans="1:11" ht="19.5">
      <c r="A425" s="4" t="s">
        <v>14</v>
      </c>
      <c r="B425" s="33"/>
      <c r="C425" s="42">
        <f>C424+C418+C414+C406</f>
        <v>44.22</v>
      </c>
      <c r="D425" s="42">
        <f aca="true" t="shared" si="42" ref="D425:K425">D424+D418+D414+D406</f>
        <v>55.48</v>
      </c>
      <c r="E425" s="42">
        <f t="shared" si="42"/>
        <v>164.99</v>
      </c>
      <c r="F425" s="42">
        <f t="shared" si="42"/>
        <v>1492.7999999999997</v>
      </c>
      <c r="G425" s="42"/>
      <c r="H425" s="42">
        <f t="shared" si="42"/>
        <v>51.43</v>
      </c>
      <c r="I425" s="42">
        <f t="shared" si="42"/>
        <v>63.65</v>
      </c>
      <c r="J425" s="42">
        <f t="shared" si="42"/>
        <v>220.62</v>
      </c>
      <c r="K425" s="42">
        <f t="shared" si="42"/>
        <v>1815.19</v>
      </c>
    </row>
    <row r="426" spans="1:11" ht="19.5">
      <c r="A426" s="27"/>
      <c r="B426" s="33"/>
      <c r="C426" s="33"/>
      <c r="D426" s="33"/>
      <c r="E426" s="33"/>
      <c r="F426" s="33"/>
      <c r="G426" s="33"/>
      <c r="H426" s="33"/>
      <c r="I426" s="33"/>
      <c r="J426" s="33"/>
      <c r="K426" s="33"/>
    </row>
    <row r="427" spans="1:11" ht="18" customHeight="1">
      <c r="A427" s="40"/>
      <c r="B427" s="153" t="s">
        <v>68</v>
      </c>
      <c r="C427" s="154"/>
      <c r="D427" s="154"/>
      <c r="E427" s="154"/>
      <c r="F427" s="154"/>
      <c r="G427" s="154"/>
      <c r="H427" s="154"/>
      <c r="I427" s="154"/>
      <c r="J427" s="154"/>
      <c r="K427" s="155"/>
    </row>
    <row r="428" spans="1:11" ht="15.75" customHeight="1">
      <c r="A428" s="38" t="s">
        <v>77</v>
      </c>
      <c r="B428" s="33"/>
      <c r="C428" s="33"/>
      <c r="D428" s="33"/>
      <c r="E428" s="33"/>
      <c r="F428" s="33"/>
      <c r="G428" s="33"/>
      <c r="H428" s="33"/>
      <c r="I428" s="33"/>
      <c r="J428" s="33"/>
      <c r="K428" s="36"/>
    </row>
    <row r="429" spans="1:11" ht="15" customHeight="1">
      <c r="A429" s="21" t="s">
        <v>80</v>
      </c>
      <c r="B429" s="33"/>
      <c r="C429" s="33"/>
      <c r="D429" s="33"/>
      <c r="E429" s="33"/>
      <c r="F429" s="33"/>
      <c r="G429" s="33"/>
      <c r="H429" s="33"/>
      <c r="I429" s="33"/>
      <c r="J429" s="33"/>
      <c r="K429" s="36"/>
    </row>
    <row r="430" spans="1:11" ht="15" customHeight="1">
      <c r="A430" s="35" t="s">
        <v>6</v>
      </c>
      <c r="B430" s="33"/>
      <c r="C430" s="33"/>
      <c r="D430" s="33"/>
      <c r="E430" s="33"/>
      <c r="F430" s="33"/>
      <c r="G430" s="33"/>
      <c r="H430" s="33"/>
      <c r="I430" s="33"/>
      <c r="J430" s="33"/>
      <c r="K430" s="36"/>
    </row>
    <row r="431" spans="1:11" ht="15" customHeight="1">
      <c r="A431" s="60" t="s">
        <v>126</v>
      </c>
      <c r="B431" s="39" t="s">
        <v>31</v>
      </c>
      <c r="C431" s="39">
        <v>11.94</v>
      </c>
      <c r="D431" s="39">
        <v>9.09</v>
      </c>
      <c r="E431" s="39">
        <v>30.07</v>
      </c>
      <c r="F431" s="39">
        <v>255.21</v>
      </c>
      <c r="G431" s="39" t="s">
        <v>31</v>
      </c>
      <c r="H431" s="39">
        <v>11.94</v>
      </c>
      <c r="I431" s="39">
        <v>9.09</v>
      </c>
      <c r="J431" s="39">
        <v>30.07</v>
      </c>
      <c r="K431" s="39">
        <v>255.21</v>
      </c>
    </row>
    <row r="432" spans="1:11" ht="15" customHeight="1">
      <c r="A432" s="26" t="s">
        <v>48</v>
      </c>
      <c r="B432" s="7">
        <v>150</v>
      </c>
      <c r="C432" s="7">
        <v>2.29</v>
      </c>
      <c r="D432" s="7">
        <v>1.99</v>
      </c>
      <c r="E432" s="7">
        <v>12.66</v>
      </c>
      <c r="F432" s="7">
        <v>75.55</v>
      </c>
      <c r="G432" s="7">
        <v>200</v>
      </c>
      <c r="H432" s="7">
        <v>3.07</v>
      </c>
      <c r="I432" s="7">
        <v>2.65</v>
      </c>
      <c r="J432" s="7">
        <v>18.62</v>
      </c>
      <c r="K432" s="7">
        <v>107.33</v>
      </c>
    </row>
    <row r="433" spans="1:11" ht="15" customHeight="1">
      <c r="A433" s="26" t="s">
        <v>7</v>
      </c>
      <c r="B433" s="7">
        <v>20</v>
      </c>
      <c r="C433" s="7">
        <v>1.6</v>
      </c>
      <c r="D433" s="7">
        <v>0.6</v>
      </c>
      <c r="E433" s="7">
        <v>9.96</v>
      </c>
      <c r="F433" s="7">
        <v>52.4</v>
      </c>
      <c r="G433" s="7">
        <v>40</v>
      </c>
      <c r="H433" s="7">
        <v>3.08</v>
      </c>
      <c r="I433" s="7">
        <v>1.2</v>
      </c>
      <c r="J433" s="7">
        <v>19.92</v>
      </c>
      <c r="K433" s="7">
        <v>104.8</v>
      </c>
    </row>
    <row r="434" spans="1:11" ht="15" customHeight="1">
      <c r="A434" s="26"/>
      <c r="B434" s="33"/>
      <c r="C434" s="33">
        <f>C433+C432+C431</f>
        <v>15.83</v>
      </c>
      <c r="D434" s="33">
        <f aca="true" t="shared" si="43" ref="D434:K434">D433+D432+D431</f>
        <v>11.68</v>
      </c>
      <c r="E434" s="33">
        <f t="shared" si="43"/>
        <v>52.69</v>
      </c>
      <c r="F434" s="33">
        <f t="shared" si="43"/>
        <v>383.15999999999997</v>
      </c>
      <c r="G434" s="33"/>
      <c r="H434" s="33">
        <f t="shared" si="43"/>
        <v>18.09</v>
      </c>
      <c r="I434" s="33">
        <f t="shared" si="43"/>
        <v>12.94</v>
      </c>
      <c r="J434" s="33">
        <f t="shared" si="43"/>
        <v>68.61000000000001</v>
      </c>
      <c r="K434" s="33">
        <f t="shared" si="43"/>
        <v>467.34000000000003</v>
      </c>
    </row>
    <row r="435" spans="1:11" ht="17.25" customHeight="1">
      <c r="A435" s="27"/>
      <c r="B435" s="33"/>
      <c r="C435" s="33"/>
      <c r="D435" s="33"/>
      <c r="E435" s="33"/>
      <c r="F435" s="33"/>
      <c r="G435" s="33"/>
      <c r="H435" s="33"/>
      <c r="I435" s="33"/>
      <c r="J435" s="33"/>
      <c r="K435" s="33"/>
    </row>
    <row r="436" spans="1:11" ht="15.75" customHeight="1">
      <c r="A436" s="4" t="s">
        <v>8</v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</row>
    <row r="437" spans="1:11" ht="16.5" customHeight="1">
      <c r="A437" s="27" t="s">
        <v>93</v>
      </c>
      <c r="B437" s="33">
        <v>50</v>
      </c>
      <c r="C437" s="33">
        <v>0.4</v>
      </c>
      <c r="D437" s="33">
        <v>0.05</v>
      </c>
      <c r="E437" s="33">
        <v>0.8</v>
      </c>
      <c r="F437" s="33">
        <v>6.5</v>
      </c>
      <c r="G437" s="33">
        <v>50</v>
      </c>
      <c r="H437" s="33">
        <v>0.4</v>
      </c>
      <c r="I437" s="33">
        <v>0.05</v>
      </c>
      <c r="J437" s="33">
        <v>0.8</v>
      </c>
      <c r="K437" s="33">
        <v>6.5</v>
      </c>
    </row>
    <row r="438" spans="1:11" ht="17.25" customHeight="1">
      <c r="A438" s="27" t="s">
        <v>127</v>
      </c>
      <c r="B438" s="33">
        <v>150</v>
      </c>
      <c r="C438" s="33">
        <v>3.7</v>
      </c>
      <c r="D438" s="33">
        <v>2.94</v>
      </c>
      <c r="E438" s="33">
        <v>13.31</v>
      </c>
      <c r="F438" s="33">
        <v>96.09</v>
      </c>
      <c r="G438" s="33">
        <v>200</v>
      </c>
      <c r="H438" s="33">
        <v>4.9</v>
      </c>
      <c r="I438" s="33">
        <v>3.9</v>
      </c>
      <c r="J438" s="33">
        <v>17.74</v>
      </c>
      <c r="K438" s="33">
        <v>128.1</v>
      </c>
    </row>
    <row r="439" spans="1:11" ht="15.75" customHeight="1">
      <c r="A439" s="27" t="s">
        <v>98</v>
      </c>
      <c r="B439" s="33">
        <v>50</v>
      </c>
      <c r="C439" s="33">
        <v>7.34</v>
      </c>
      <c r="D439" s="33">
        <v>3.43</v>
      </c>
      <c r="E439" s="33">
        <v>4.5</v>
      </c>
      <c r="F439" s="33">
        <v>76.49</v>
      </c>
      <c r="G439" s="33">
        <v>50</v>
      </c>
      <c r="H439" s="33">
        <v>7.34</v>
      </c>
      <c r="I439" s="33">
        <v>3.43</v>
      </c>
      <c r="J439" s="33">
        <v>4.5</v>
      </c>
      <c r="K439" s="33">
        <v>76.49</v>
      </c>
    </row>
    <row r="440" spans="1:11" ht="18.75" customHeight="1">
      <c r="A440" s="15" t="s">
        <v>10</v>
      </c>
      <c r="B440" s="47">
        <v>100</v>
      </c>
      <c r="C440" s="47">
        <v>2.17</v>
      </c>
      <c r="D440" s="47">
        <v>3.14</v>
      </c>
      <c r="E440" s="47">
        <v>14.68</v>
      </c>
      <c r="F440" s="47">
        <v>98.27</v>
      </c>
      <c r="G440" s="47">
        <v>150</v>
      </c>
      <c r="H440" s="47">
        <v>2.17</v>
      </c>
      <c r="I440" s="47">
        <v>3.14</v>
      </c>
      <c r="J440" s="47">
        <v>14.68</v>
      </c>
      <c r="K440" s="47">
        <v>98.27</v>
      </c>
    </row>
    <row r="441" spans="1:11" ht="16.5" customHeight="1">
      <c r="A441" s="26" t="s">
        <v>84</v>
      </c>
      <c r="B441" s="7">
        <v>150</v>
      </c>
      <c r="C441" s="7">
        <v>0.6</v>
      </c>
      <c r="D441" s="7">
        <v>0.6</v>
      </c>
      <c r="E441" s="7">
        <v>14.7</v>
      </c>
      <c r="F441" s="7">
        <v>67.5</v>
      </c>
      <c r="G441" s="7">
        <v>200</v>
      </c>
      <c r="H441" s="7">
        <v>0.8</v>
      </c>
      <c r="I441" s="7">
        <v>0.8</v>
      </c>
      <c r="J441" s="7">
        <v>19.6</v>
      </c>
      <c r="K441" s="7">
        <v>90</v>
      </c>
    </row>
    <row r="442" spans="1:11" ht="16.5" customHeight="1">
      <c r="A442" s="26" t="s">
        <v>11</v>
      </c>
      <c r="B442" s="7">
        <v>20</v>
      </c>
      <c r="C442" s="7">
        <v>1.32</v>
      </c>
      <c r="D442" s="7">
        <v>0.14</v>
      </c>
      <c r="E442" s="7">
        <v>6.84</v>
      </c>
      <c r="F442" s="7">
        <v>36.2</v>
      </c>
      <c r="G442" s="7">
        <v>40</v>
      </c>
      <c r="H442" s="7">
        <v>1.32</v>
      </c>
      <c r="I442" s="7">
        <v>0.14</v>
      </c>
      <c r="J442" s="7">
        <v>6.84</v>
      </c>
      <c r="K442" s="7">
        <v>36.2</v>
      </c>
    </row>
    <row r="443" spans="1:11" ht="18" customHeight="1">
      <c r="A443" s="27"/>
      <c r="B443" s="33"/>
      <c r="C443" s="33">
        <f>SUM(C437:C442)</f>
        <v>15.530000000000001</v>
      </c>
      <c r="D443" s="33">
        <f>SUM(D437:D442)</f>
        <v>10.3</v>
      </c>
      <c r="E443" s="33">
        <f>SUM(E437:E442)</f>
        <v>54.83</v>
      </c>
      <c r="F443" s="33">
        <f>SUM(F437:F442)</f>
        <v>381.04999999999995</v>
      </c>
      <c r="G443" s="33"/>
      <c r="H443" s="33">
        <f>SUM(H437:H442)</f>
        <v>16.93</v>
      </c>
      <c r="I443" s="33">
        <f>SUM(I437:I442)</f>
        <v>11.46</v>
      </c>
      <c r="J443" s="33">
        <f>SUM(J437:J442)</f>
        <v>64.16</v>
      </c>
      <c r="K443" s="33">
        <f>SUM(K437:K442)</f>
        <v>435.55999999999995</v>
      </c>
    </row>
    <row r="444" spans="1:11" ht="17.25" customHeight="1">
      <c r="A444" s="4" t="s">
        <v>12</v>
      </c>
      <c r="B444" s="33"/>
      <c r="C444" s="33"/>
      <c r="D444" s="33"/>
      <c r="E444" s="33"/>
      <c r="F444" s="33"/>
      <c r="G444" s="33"/>
      <c r="H444" s="33"/>
      <c r="I444" s="33"/>
      <c r="J444" s="33"/>
      <c r="K444" s="33"/>
    </row>
    <row r="445" spans="1:11" ht="16.5" customHeight="1">
      <c r="A445" s="27" t="s">
        <v>13</v>
      </c>
      <c r="B445" s="33">
        <v>150</v>
      </c>
      <c r="C445" s="33">
        <v>4.2</v>
      </c>
      <c r="D445" s="33">
        <v>4.8</v>
      </c>
      <c r="E445" s="33">
        <v>7.6</v>
      </c>
      <c r="F445" s="33">
        <v>90</v>
      </c>
      <c r="G445" s="33">
        <v>150</v>
      </c>
      <c r="H445" s="33">
        <v>4.2</v>
      </c>
      <c r="I445" s="33">
        <v>4.8</v>
      </c>
      <c r="J445" s="33">
        <v>7.6</v>
      </c>
      <c r="K445" s="33">
        <v>90</v>
      </c>
    </row>
    <row r="446" spans="1:11" ht="31.5" customHeight="1">
      <c r="A446" s="88" t="s">
        <v>128</v>
      </c>
      <c r="B446" s="39" t="s">
        <v>66</v>
      </c>
      <c r="C446" s="39">
        <v>4.75</v>
      </c>
      <c r="D446" s="39">
        <v>14.94</v>
      </c>
      <c r="E446" s="39">
        <v>38.38</v>
      </c>
      <c r="F446" s="39">
        <v>303.09</v>
      </c>
      <c r="G446" s="39" t="s">
        <v>66</v>
      </c>
      <c r="H446" s="39">
        <v>4.75</v>
      </c>
      <c r="I446" s="39">
        <v>14.94</v>
      </c>
      <c r="J446" s="39">
        <v>38.38</v>
      </c>
      <c r="K446" s="39">
        <v>303.09</v>
      </c>
    </row>
    <row r="447" spans="1:11" ht="18" customHeight="1">
      <c r="A447" s="88" t="s">
        <v>256</v>
      </c>
      <c r="B447" s="39">
        <v>150</v>
      </c>
      <c r="C447" s="39">
        <v>0.6</v>
      </c>
      <c r="D447" s="39">
        <v>0.6</v>
      </c>
      <c r="E447" s="39">
        <v>14.7</v>
      </c>
      <c r="F447" s="39">
        <v>67.5</v>
      </c>
      <c r="G447" s="39">
        <v>150</v>
      </c>
      <c r="H447" s="39">
        <v>0.6</v>
      </c>
      <c r="I447" s="39">
        <v>0.6</v>
      </c>
      <c r="J447" s="39">
        <v>14.7</v>
      </c>
      <c r="K447" s="39">
        <v>67.5</v>
      </c>
    </row>
    <row r="448" spans="1:11" ht="17.25" customHeight="1">
      <c r="A448" s="27"/>
      <c r="B448" s="33"/>
      <c r="C448" s="33">
        <f>SUM(C445:C447)</f>
        <v>9.549999999999999</v>
      </c>
      <c r="D448" s="33">
        <f>SUM(D445:D447)</f>
        <v>20.34</v>
      </c>
      <c r="E448" s="33">
        <f>SUM(E445:E447)</f>
        <v>60.68000000000001</v>
      </c>
      <c r="F448" s="33">
        <f>SUM(F445:F447)</f>
        <v>460.59</v>
      </c>
      <c r="G448" s="33"/>
      <c r="H448" s="33">
        <f>SUM(H445:H447)</f>
        <v>9.549999999999999</v>
      </c>
      <c r="I448" s="33">
        <f>SUM(I445:I447)</f>
        <v>20.34</v>
      </c>
      <c r="J448" s="33">
        <f>SUM(J445:J447)</f>
        <v>60.68000000000001</v>
      </c>
      <c r="K448" s="33">
        <f>SUM(K445:K447)</f>
        <v>460.59</v>
      </c>
    </row>
    <row r="449" spans="1:11" ht="15.75" customHeight="1">
      <c r="A449" s="37" t="s">
        <v>72</v>
      </c>
      <c r="B449" s="33"/>
      <c r="C449" s="33"/>
      <c r="D449" s="33"/>
      <c r="E449" s="33"/>
      <c r="F449" s="33"/>
      <c r="G449" s="33"/>
      <c r="H449" s="33"/>
      <c r="I449" s="33"/>
      <c r="J449" s="33"/>
      <c r="K449" s="33"/>
    </row>
    <row r="450" spans="1:11" ht="15" customHeight="1">
      <c r="A450" s="27" t="s">
        <v>82</v>
      </c>
      <c r="B450" s="33">
        <v>150</v>
      </c>
      <c r="C450" s="33">
        <v>12.06</v>
      </c>
      <c r="D450" s="33">
        <v>10.65</v>
      </c>
      <c r="E450" s="33">
        <v>18.16</v>
      </c>
      <c r="F450" s="33">
        <v>223.46</v>
      </c>
      <c r="G450" s="33">
        <v>150</v>
      </c>
      <c r="H450" s="33">
        <v>12.06</v>
      </c>
      <c r="I450" s="33">
        <v>10.65</v>
      </c>
      <c r="J450" s="33">
        <v>18.16</v>
      </c>
      <c r="K450" s="33">
        <v>223.46</v>
      </c>
    </row>
    <row r="451" spans="1:11" ht="15.75" customHeight="1">
      <c r="A451" s="5" t="s">
        <v>20</v>
      </c>
      <c r="B451" s="7">
        <v>150</v>
      </c>
      <c r="C451" s="7">
        <v>4.2</v>
      </c>
      <c r="D451" s="7">
        <v>4.8</v>
      </c>
      <c r="E451" s="7">
        <v>6.15</v>
      </c>
      <c r="F451" s="7">
        <v>84</v>
      </c>
      <c r="G451" s="7">
        <v>200</v>
      </c>
      <c r="H451" s="7">
        <v>5.6</v>
      </c>
      <c r="I451" s="7">
        <v>6.4</v>
      </c>
      <c r="J451" s="7">
        <v>8.2</v>
      </c>
      <c r="K451" s="7">
        <v>112</v>
      </c>
    </row>
    <row r="452" spans="1:11" ht="18.75" customHeight="1">
      <c r="A452" s="6" t="s">
        <v>11</v>
      </c>
      <c r="B452" s="7">
        <v>20</v>
      </c>
      <c r="C452" s="7">
        <v>1.32</v>
      </c>
      <c r="D452" s="7">
        <v>0.14</v>
      </c>
      <c r="E452" s="7">
        <v>6.84</v>
      </c>
      <c r="F452" s="7">
        <v>36.2</v>
      </c>
      <c r="G452" s="7">
        <v>40</v>
      </c>
      <c r="H452" s="7">
        <v>1.32</v>
      </c>
      <c r="I452" s="7">
        <v>0.14</v>
      </c>
      <c r="J452" s="7">
        <v>6.84</v>
      </c>
      <c r="K452" s="7">
        <v>36.2</v>
      </c>
    </row>
    <row r="453" spans="1:11" ht="19.5">
      <c r="A453" s="27"/>
      <c r="B453" s="33"/>
      <c r="C453" s="33">
        <f>SUM(C450:C452)</f>
        <v>17.580000000000002</v>
      </c>
      <c r="D453" s="33">
        <f>SUM(D450:D452)</f>
        <v>15.59</v>
      </c>
      <c r="E453" s="33">
        <f>SUM(E450:E452)</f>
        <v>31.150000000000002</v>
      </c>
      <c r="F453" s="33">
        <f>SUM(F450:F452)</f>
        <v>343.66</v>
      </c>
      <c r="G453" s="33"/>
      <c r="H453" s="33">
        <f>SUM(H450:H452)</f>
        <v>18.98</v>
      </c>
      <c r="I453" s="33">
        <f>SUM(I450:I452)</f>
        <v>17.19</v>
      </c>
      <c r="J453" s="33">
        <f>SUM(J450:J452)</f>
        <v>33.2</v>
      </c>
      <c r="K453" s="33">
        <f>SUM(K450:K452)</f>
        <v>371.66</v>
      </c>
    </row>
    <row r="454" spans="1:11" ht="19.5">
      <c r="A454" s="4" t="s">
        <v>14</v>
      </c>
      <c r="B454" s="33"/>
      <c r="C454" s="42">
        <v>52.85</v>
      </c>
      <c r="D454" s="42">
        <v>52.31</v>
      </c>
      <c r="E454" s="42">
        <v>154.08</v>
      </c>
      <c r="F454" s="42">
        <v>1315.39</v>
      </c>
      <c r="G454" s="42"/>
      <c r="H454" s="42">
        <v>69.19</v>
      </c>
      <c r="I454" s="42">
        <v>66.67</v>
      </c>
      <c r="J454" s="42">
        <v>202.16</v>
      </c>
      <c r="K454" s="83">
        <v>1694.83</v>
      </c>
    </row>
    <row r="455" spans="1:11" ht="19.5">
      <c r="A455" s="40"/>
      <c r="B455" s="41"/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1:11" ht="19.5">
      <c r="A456" s="40"/>
      <c r="B456" s="41"/>
      <c r="C456" s="41"/>
      <c r="D456" s="41"/>
      <c r="E456" s="41"/>
      <c r="F456" s="41"/>
      <c r="G456" s="41"/>
      <c r="H456" s="41"/>
      <c r="I456" s="41"/>
      <c r="J456" s="41"/>
      <c r="K456" s="41"/>
    </row>
    <row r="457" spans="1:11" ht="19.5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</row>
    <row r="458" spans="1:11" ht="19.5">
      <c r="A458" s="61"/>
      <c r="B458" s="62"/>
      <c r="C458" s="62"/>
      <c r="D458" s="62"/>
      <c r="E458" s="62"/>
      <c r="F458" s="62"/>
      <c r="G458" s="62"/>
      <c r="H458" s="62"/>
      <c r="I458" s="62"/>
      <c r="J458" s="62"/>
      <c r="K458" s="62"/>
    </row>
    <row r="459" spans="1:11" ht="19.5">
      <c r="A459" s="61"/>
      <c r="B459" s="62"/>
      <c r="C459" s="62"/>
      <c r="D459" s="62"/>
      <c r="E459" s="62"/>
      <c r="F459" s="62"/>
      <c r="G459" s="62"/>
      <c r="H459" s="62"/>
      <c r="I459" s="62"/>
      <c r="J459" s="62"/>
      <c r="K459" s="62"/>
    </row>
    <row r="460" spans="1:11" ht="19.5">
      <c r="A460" s="63"/>
      <c r="B460" s="64"/>
      <c r="C460" s="64"/>
      <c r="D460" s="64"/>
      <c r="E460" s="64"/>
      <c r="F460" s="64"/>
      <c r="G460" s="64"/>
      <c r="H460" s="64"/>
      <c r="I460" s="64"/>
      <c r="J460" s="64"/>
      <c r="K460" s="64"/>
    </row>
    <row r="461" spans="1:11" ht="19.5">
      <c r="A461" s="65"/>
      <c r="B461" s="64"/>
      <c r="C461" s="64"/>
      <c r="D461" s="64"/>
      <c r="E461" s="64"/>
      <c r="F461" s="64"/>
      <c r="G461" s="64"/>
      <c r="H461" s="64"/>
      <c r="I461" s="64"/>
      <c r="J461" s="64"/>
      <c r="K461" s="64"/>
    </row>
    <row r="462" spans="1:11" ht="19.5">
      <c r="A462" s="66"/>
      <c r="B462" s="64"/>
      <c r="C462" s="64"/>
      <c r="D462" s="64"/>
      <c r="E462" s="64"/>
      <c r="F462" s="64"/>
      <c r="G462" s="64"/>
      <c r="H462" s="64"/>
      <c r="I462" s="64"/>
      <c r="J462" s="64"/>
      <c r="K462" s="64"/>
    </row>
    <row r="463" spans="1:11" ht="19.5">
      <c r="A463" s="67"/>
      <c r="B463" s="64"/>
      <c r="C463" s="64"/>
      <c r="D463" s="64"/>
      <c r="E463" s="64"/>
      <c r="F463" s="64"/>
      <c r="G463" s="64"/>
      <c r="H463" s="64"/>
      <c r="I463" s="64"/>
      <c r="J463" s="64"/>
      <c r="K463" s="64"/>
    </row>
    <row r="464" spans="1:11" ht="19.5">
      <c r="A464" s="68"/>
      <c r="B464" s="62"/>
      <c r="C464" s="62"/>
      <c r="D464" s="62"/>
      <c r="E464" s="62"/>
      <c r="F464" s="62"/>
      <c r="G464" s="62"/>
      <c r="H464" s="62"/>
      <c r="I464" s="62"/>
      <c r="J464" s="62"/>
      <c r="K464" s="62"/>
    </row>
    <row r="465" spans="1:11" ht="19.5">
      <c r="A465" s="69"/>
      <c r="B465" s="62"/>
      <c r="C465" s="62"/>
      <c r="D465" s="62"/>
      <c r="E465" s="62"/>
      <c r="F465" s="62"/>
      <c r="G465" s="62"/>
      <c r="H465" s="62"/>
      <c r="I465" s="62"/>
      <c r="J465" s="62"/>
      <c r="K465" s="62"/>
    </row>
    <row r="466" spans="1:11" ht="19.5">
      <c r="A466" s="70"/>
      <c r="B466" s="64"/>
      <c r="C466" s="64"/>
      <c r="D466" s="64"/>
      <c r="E466" s="64"/>
      <c r="F466" s="64"/>
      <c r="G466" s="64"/>
      <c r="H466" s="64"/>
      <c r="I466" s="64"/>
      <c r="J466" s="64"/>
      <c r="K466" s="64"/>
    </row>
    <row r="467" spans="1:11" ht="19.5">
      <c r="A467" s="71"/>
      <c r="B467" s="64"/>
      <c r="C467" s="64"/>
      <c r="D467" s="64"/>
      <c r="E467" s="64"/>
      <c r="F467" s="64"/>
      <c r="G467" s="64"/>
      <c r="H467" s="64"/>
      <c r="I467" s="64"/>
      <c r="J467" s="64"/>
      <c r="K467" s="64"/>
    </row>
    <row r="468" spans="1:11" ht="19.5">
      <c r="A468" s="61"/>
      <c r="B468" s="62"/>
      <c r="C468" s="62"/>
      <c r="D468" s="62"/>
      <c r="E468" s="62"/>
      <c r="F468" s="62"/>
      <c r="G468" s="62"/>
      <c r="H468" s="62"/>
      <c r="I468" s="62"/>
      <c r="J468" s="62"/>
      <c r="K468" s="62"/>
    </row>
    <row r="469" spans="1:11" ht="19.5">
      <c r="A469" s="61"/>
      <c r="B469" s="62"/>
      <c r="C469" s="62"/>
      <c r="D469" s="62"/>
      <c r="E469" s="62"/>
      <c r="F469" s="62"/>
      <c r="G469" s="62"/>
      <c r="H469" s="62"/>
      <c r="I469" s="62"/>
      <c r="J469" s="62"/>
      <c r="K469" s="62"/>
    </row>
    <row r="470" spans="1:11" ht="19.5">
      <c r="A470" s="65"/>
      <c r="B470" s="64"/>
      <c r="C470" s="64"/>
      <c r="D470" s="64"/>
      <c r="E470" s="64"/>
      <c r="F470" s="64"/>
      <c r="G470" s="64"/>
      <c r="H470" s="64"/>
      <c r="I470" s="64"/>
      <c r="J470" s="64"/>
      <c r="K470" s="64"/>
    </row>
    <row r="471" spans="1:11" ht="19.5">
      <c r="A471" s="65"/>
      <c r="B471" s="64"/>
      <c r="C471" s="64"/>
      <c r="D471" s="64"/>
      <c r="E471" s="64"/>
      <c r="F471" s="64"/>
      <c r="G471" s="64"/>
      <c r="H471" s="64"/>
      <c r="I471" s="64"/>
      <c r="J471" s="64"/>
      <c r="K471" s="64"/>
    </row>
    <row r="472" spans="1:11" ht="19.5">
      <c r="A472" s="61"/>
      <c r="B472" s="72"/>
      <c r="C472" s="62"/>
      <c r="D472" s="62"/>
      <c r="E472" s="62"/>
      <c r="F472" s="62"/>
      <c r="G472" s="62"/>
      <c r="H472" s="62"/>
      <c r="I472" s="62"/>
      <c r="J472" s="62"/>
      <c r="K472" s="62"/>
    </row>
    <row r="473" spans="1:11" ht="19.5">
      <c r="A473" s="61"/>
      <c r="B473" s="62"/>
      <c r="C473" s="62"/>
      <c r="D473" s="62"/>
      <c r="E473" s="62"/>
      <c r="F473" s="62"/>
      <c r="G473" s="62"/>
      <c r="H473" s="62"/>
      <c r="I473" s="62"/>
      <c r="J473" s="62"/>
      <c r="K473" s="62"/>
    </row>
    <row r="474" spans="1:11" ht="19.5">
      <c r="A474" s="61"/>
      <c r="B474" s="62"/>
      <c r="C474" s="62"/>
      <c r="D474" s="62"/>
      <c r="E474" s="62"/>
      <c r="F474" s="62"/>
      <c r="G474" s="62"/>
      <c r="H474" s="62"/>
      <c r="I474" s="62"/>
      <c r="J474" s="62"/>
      <c r="K474" s="62"/>
    </row>
    <row r="475" spans="1:11" ht="19.5">
      <c r="A475" s="73"/>
      <c r="B475" s="62"/>
      <c r="C475" s="62"/>
      <c r="D475" s="62"/>
      <c r="E475" s="62"/>
      <c r="F475" s="62"/>
      <c r="G475" s="62"/>
      <c r="H475" s="62"/>
      <c r="I475" s="62"/>
      <c r="J475" s="62"/>
      <c r="K475" s="62"/>
    </row>
    <row r="476" spans="1:11" ht="19.5">
      <c r="A476" s="61"/>
      <c r="B476" s="62"/>
      <c r="C476" s="62"/>
      <c r="D476" s="62"/>
      <c r="E476" s="62"/>
      <c r="F476" s="62"/>
      <c r="G476" s="62"/>
      <c r="H476" s="62"/>
      <c r="I476" s="62"/>
      <c r="J476" s="62"/>
      <c r="K476" s="62"/>
    </row>
    <row r="477" spans="1:11" ht="19.5">
      <c r="A477" s="61"/>
      <c r="B477" s="64"/>
      <c r="C477" s="64"/>
      <c r="D477" s="64"/>
      <c r="E477" s="64"/>
      <c r="F477" s="64"/>
      <c r="G477" s="62"/>
      <c r="H477" s="64"/>
      <c r="I477" s="64"/>
      <c r="J477" s="64"/>
      <c r="K477" s="64"/>
    </row>
    <row r="478" spans="1:11" ht="19.5">
      <c r="A478" s="63"/>
      <c r="B478" s="64"/>
      <c r="C478" s="64"/>
      <c r="D478" s="64"/>
      <c r="E478" s="64"/>
      <c r="F478" s="64"/>
      <c r="G478" s="64"/>
      <c r="H478" s="64"/>
      <c r="I478" s="64"/>
      <c r="J478" s="64"/>
      <c r="K478" s="64"/>
    </row>
    <row r="479" spans="1:11" ht="19.5">
      <c r="A479" s="61"/>
      <c r="B479" s="72"/>
      <c r="C479" s="62"/>
      <c r="D479" s="62"/>
      <c r="E479" s="62"/>
      <c r="F479" s="62"/>
      <c r="G479" s="72"/>
      <c r="H479" s="62"/>
      <c r="I479" s="62"/>
      <c r="J479" s="62"/>
      <c r="K479" s="62"/>
    </row>
    <row r="480" spans="1:11" ht="19.5">
      <c r="A480" s="61"/>
      <c r="B480" s="62"/>
      <c r="C480" s="62"/>
      <c r="D480" s="62"/>
      <c r="E480" s="62"/>
      <c r="F480" s="62"/>
      <c r="G480" s="62"/>
      <c r="H480" s="62"/>
      <c r="I480" s="62"/>
      <c r="J480" s="62"/>
      <c r="K480" s="62"/>
    </row>
    <row r="481" spans="1:11" ht="19.5">
      <c r="A481" s="66"/>
      <c r="B481" s="64"/>
      <c r="C481" s="74"/>
      <c r="D481" s="74"/>
      <c r="E481" s="74"/>
      <c r="F481" s="75"/>
      <c r="G481" s="74"/>
      <c r="H481" s="74"/>
      <c r="I481" s="74"/>
      <c r="J481" s="74"/>
      <c r="K481" s="75"/>
    </row>
    <row r="482" spans="1:11" ht="19.5">
      <c r="A482" s="76"/>
      <c r="B482" s="77"/>
      <c r="C482" s="72"/>
      <c r="D482" s="72"/>
      <c r="E482" s="72"/>
      <c r="F482" s="72"/>
      <c r="G482" s="72"/>
      <c r="H482" s="72"/>
      <c r="I482" s="72"/>
      <c r="J482" s="72"/>
      <c r="K482" s="72"/>
    </row>
    <row r="483" spans="1:11" ht="19.5">
      <c r="A483" s="78"/>
      <c r="B483" s="72"/>
      <c r="C483" s="72"/>
      <c r="D483" s="72"/>
      <c r="E483" s="72"/>
      <c r="F483" s="72"/>
      <c r="G483" s="72"/>
      <c r="H483" s="72"/>
      <c r="I483" s="72"/>
      <c r="J483" s="72"/>
      <c r="K483" s="72"/>
    </row>
    <row r="484" spans="1:11" ht="19.5">
      <c r="A484" s="78"/>
      <c r="B484" s="72"/>
      <c r="C484" s="72"/>
      <c r="D484" s="72"/>
      <c r="E484" s="72"/>
      <c r="F484" s="72"/>
      <c r="G484" s="72"/>
      <c r="H484" s="72"/>
      <c r="I484" s="72"/>
      <c r="J484" s="72"/>
      <c r="K484" s="72"/>
    </row>
    <row r="485" spans="1:11" ht="19.5">
      <c r="A485" s="61"/>
      <c r="B485" s="72"/>
      <c r="C485" s="62"/>
      <c r="D485" s="62"/>
      <c r="E485" s="62"/>
      <c r="F485" s="62"/>
      <c r="G485" s="72"/>
      <c r="H485" s="62"/>
      <c r="I485" s="62"/>
      <c r="J485" s="62"/>
      <c r="K485" s="62"/>
    </row>
    <row r="486" spans="1:11" ht="19.5">
      <c r="A486" s="61"/>
      <c r="B486" s="62"/>
      <c r="C486" s="62"/>
      <c r="D486" s="62"/>
      <c r="E486" s="62"/>
      <c r="F486" s="62"/>
      <c r="G486" s="62"/>
      <c r="H486" s="62"/>
      <c r="I486" s="62"/>
      <c r="J486" s="62"/>
      <c r="K486" s="62"/>
    </row>
    <row r="487" spans="1:11" ht="19.5">
      <c r="A487" s="61"/>
      <c r="B487" s="72"/>
      <c r="C487" s="72"/>
      <c r="D487" s="72"/>
      <c r="E487" s="72"/>
      <c r="F487" s="72"/>
      <c r="G487" s="72"/>
      <c r="H487" s="72"/>
      <c r="I487" s="72"/>
      <c r="J487" s="72"/>
      <c r="K487" s="72"/>
    </row>
    <row r="488" spans="1:11" ht="19.5">
      <c r="A488" s="66"/>
      <c r="B488" s="72"/>
      <c r="C488" s="72"/>
      <c r="D488" s="72"/>
      <c r="E488" s="72"/>
      <c r="F488" s="72"/>
      <c r="G488" s="72"/>
      <c r="H488" s="72"/>
      <c r="I488" s="72"/>
      <c r="J488" s="72"/>
      <c r="K488" s="72"/>
    </row>
  </sheetData>
  <sheetProtection/>
  <mergeCells count="18">
    <mergeCell ref="B367:K367"/>
    <mergeCell ref="B427:K427"/>
    <mergeCell ref="F1:F2"/>
    <mergeCell ref="H1:H2"/>
    <mergeCell ref="I1:I2"/>
    <mergeCell ref="E1:E2"/>
    <mergeCell ref="B398:K398"/>
    <mergeCell ref="B337:K337"/>
    <mergeCell ref="A1:A2"/>
    <mergeCell ref="B1:B2"/>
    <mergeCell ref="C1:C2"/>
    <mergeCell ref="D1:D2"/>
    <mergeCell ref="A302:K302"/>
    <mergeCell ref="G3:K3"/>
    <mergeCell ref="K1:K2"/>
    <mergeCell ref="B3:F3"/>
    <mergeCell ref="J1:J2"/>
    <mergeCell ref="G1:G2"/>
  </mergeCells>
  <printOptions/>
  <pageMargins left="0.7" right="0.7" top="0.75" bottom="0.75" header="0.3" footer="0.3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28">
      <selection activeCell="S41" sqref="S41"/>
    </sheetView>
  </sheetViews>
  <sheetFormatPr defaultColWidth="8.796875" defaultRowHeight="19.5"/>
  <cols>
    <col min="1" max="1" width="10.5" style="0" customWidth="1"/>
    <col min="2" max="2" width="4.19921875" style="0" customWidth="1"/>
    <col min="3" max="3" width="4.69921875" style="0" customWidth="1"/>
    <col min="4" max="4" width="4.19921875" style="0" customWidth="1"/>
    <col min="5" max="6" width="3.8984375" style="0" customWidth="1"/>
    <col min="7" max="7" width="4.09765625" style="0" customWidth="1"/>
    <col min="8" max="8" width="4.69921875" style="0" customWidth="1"/>
    <col min="9" max="9" width="4.296875" style="0" customWidth="1"/>
    <col min="10" max="10" width="4.09765625" style="0" customWidth="1"/>
    <col min="11" max="11" width="4.3984375" style="0" customWidth="1"/>
    <col min="12" max="12" width="4.59765625" style="0" customWidth="1"/>
    <col min="13" max="13" width="4.69921875" style="0" customWidth="1"/>
    <col min="14" max="14" width="3.8984375" style="0" customWidth="1"/>
    <col min="15" max="15" width="6.09765625" style="0" customWidth="1"/>
  </cols>
  <sheetData>
    <row r="1" spans="1:17" ht="17.25" customHeight="1">
      <c r="A1" s="99"/>
      <c r="B1" s="156" t="s">
        <v>149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99"/>
      <c r="N1" s="99"/>
      <c r="O1" s="99"/>
      <c r="P1" s="99"/>
      <c r="Q1" s="95"/>
    </row>
    <row r="2" spans="1:20" ht="12" customHeight="1">
      <c r="A2" s="100"/>
      <c r="B2" s="101">
        <v>1</v>
      </c>
      <c r="C2" s="101">
        <v>2</v>
      </c>
      <c r="D2" s="101">
        <v>3</v>
      </c>
      <c r="E2" s="102">
        <v>4</v>
      </c>
      <c r="F2" s="102">
        <v>5</v>
      </c>
      <c r="G2" s="102">
        <v>1</v>
      </c>
      <c r="H2" s="102">
        <v>2</v>
      </c>
      <c r="I2" s="102">
        <v>3</v>
      </c>
      <c r="J2" s="102">
        <v>4</v>
      </c>
      <c r="K2" s="102">
        <v>5</v>
      </c>
      <c r="L2" s="103" t="s">
        <v>150</v>
      </c>
      <c r="M2" s="104" t="s">
        <v>151</v>
      </c>
      <c r="N2" s="105" t="s">
        <v>152</v>
      </c>
      <c r="O2" s="106" t="s">
        <v>153</v>
      </c>
      <c r="P2" s="107" t="s">
        <v>154</v>
      </c>
      <c r="Q2" s="96"/>
      <c r="R2" s="90"/>
      <c r="S2" s="90"/>
      <c r="T2" s="91"/>
    </row>
    <row r="3" spans="1:20" ht="14.25" customHeight="1">
      <c r="A3" s="108" t="s">
        <v>155</v>
      </c>
      <c r="B3" s="132">
        <v>47.7</v>
      </c>
      <c r="C3" s="133">
        <v>53.9</v>
      </c>
      <c r="D3" s="128">
        <v>38</v>
      </c>
      <c r="E3" s="127">
        <v>29.2</v>
      </c>
      <c r="F3" s="127">
        <v>35.7</v>
      </c>
      <c r="G3" s="127">
        <v>27.1</v>
      </c>
      <c r="H3" s="127">
        <v>29.6</v>
      </c>
      <c r="I3" s="127">
        <v>79.3</v>
      </c>
      <c r="J3" s="127">
        <v>40</v>
      </c>
      <c r="K3" s="127">
        <v>49.2</v>
      </c>
      <c r="L3" s="108">
        <f aca="true" t="shared" si="0" ref="L3:L36">SUM(B3:K3)</f>
        <v>429.7</v>
      </c>
      <c r="M3" s="129">
        <f>L3/10</f>
        <v>42.97</v>
      </c>
      <c r="N3" s="136">
        <v>40</v>
      </c>
      <c r="O3" s="129">
        <f>M3/N3*100</f>
        <v>107.425</v>
      </c>
      <c r="P3" s="110" t="s">
        <v>202</v>
      </c>
      <c r="Q3" s="97"/>
      <c r="R3" s="92"/>
      <c r="S3" s="92"/>
      <c r="T3" s="93"/>
    </row>
    <row r="4" spans="1:20" ht="12.75" customHeight="1">
      <c r="A4" s="100" t="s">
        <v>156</v>
      </c>
      <c r="B4" s="132">
        <v>20</v>
      </c>
      <c r="C4" s="132">
        <v>40</v>
      </c>
      <c r="D4" s="128">
        <v>20</v>
      </c>
      <c r="E4" s="127">
        <v>40</v>
      </c>
      <c r="F4" s="127">
        <v>60</v>
      </c>
      <c r="G4" s="127">
        <v>40</v>
      </c>
      <c r="H4" s="127">
        <v>40</v>
      </c>
      <c r="I4" s="127">
        <v>60</v>
      </c>
      <c r="J4" s="127">
        <v>40</v>
      </c>
      <c r="K4" s="127">
        <v>40</v>
      </c>
      <c r="L4" s="108">
        <f t="shared" si="0"/>
        <v>400</v>
      </c>
      <c r="M4" s="129">
        <f aca="true" t="shared" si="1" ref="M4:M27">L4/10</f>
        <v>40</v>
      </c>
      <c r="N4" s="136">
        <v>40</v>
      </c>
      <c r="O4" s="129">
        <f aca="true" t="shared" si="2" ref="O4:O36">M4/N4*100</f>
        <v>100</v>
      </c>
      <c r="P4" s="110"/>
      <c r="Q4" s="96" t="s">
        <v>209</v>
      </c>
      <c r="R4" s="90"/>
      <c r="S4" s="90"/>
      <c r="T4" s="93"/>
    </row>
    <row r="5" spans="1:20" ht="15" customHeight="1">
      <c r="A5" s="100" t="s">
        <v>157</v>
      </c>
      <c r="B5" s="132">
        <v>3.5</v>
      </c>
      <c r="C5" s="132">
        <v>3.95</v>
      </c>
      <c r="D5" s="128">
        <v>39.2</v>
      </c>
      <c r="E5" s="127">
        <v>23.2</v>
      </c>
      <c r="F5" s="127">
        <v>3.3</v>
      </c>
      <c r="G5" s="127">
        <v>2</v>
      </c>
      <c r="H5" s="127">
        <v>3.5</v>
      </c>
      <c r="I5" s="127"/>
      <c r="J5" s="127">
        <v>26.5</v>
      </c>
      <c r="K5" s="127">
        <v>3</v>
      </c>
      <c r="L5" s="108">
        <f t="shared" si="0"/>
        <v>108.15</v>
      </c>
      <c r="M5" s="129">
        <f t="shared" si="1"/>
        <v>10.815000000000001</v>
      </c>
      <c r="N5" s="136">
        <v>10</v>
      </c>
      <c r="O5" s="129">
        <f t="shared" si="2"/>
        <v>108.15</v>
      </c>
      <c r="P5" s="110"/>
      <c r="Q5" s="97"/>
      <c r="R5" s="93"/>
      <c r="S5" s="93"/>
      <c r="T5" s="93"/>
    </row>
    <row r="6" spans="1:20" ht="13.5" customHeight="1">
      <c r="A6" s="100" t="s">
        <v>158</v>
      </c>
      <c r="B6" s="132"/>
      <c r="C6" s="132">
        <v>4.5</v>
      </c>
      <c r="D6" s="128"/>
      <c r="E6" s="127"/>
      <c r="F6" s="127"/>
      <c r="G6" s="127">
        <v>6</v>
      </c>
      <c r="H6" s="127"/>
      <c r="I6" s="127"/>
      <c r="J6" s="127"/>
      <c r="K6" s="127">
        <v>4.5</v>
      </c>
      <c r="L6" s="108">
        <f t="shared" si="0"/>
        <v>15</v>
      </c>
      <c r="M6" s="129">
        <f t="shared" si="1"/>
        <v>1.5</v>
      </c>
      <c r="N6" s="136">
        <v>1.5</v>
      </c>
      <c r="O6" s="129">
        <f t="shared" si="2"/>
        <v>100</v>
      </c>
      <c r="P6" s="110"/>
      <c r="Q6" s="97"/>
      <c r="R6" s="93"/>
      <c r="S6" s="93"/>
      <c r="T6" s="93"/>
    </row>
    <row r="7" spans="1:20" ht="14.25" customHeight="1">
      <c r="A7" s="100" t="s">
        <v>159</v>
      </c>
      <c r="B7" s="132">
        <v>36.2</v>
      </c>
      <c r="C7" s="132"/>
      <c r="D7" s="128"/>
      <c r="E7" s="127"/>
      <c r="F7" s="127"/>
      <c r="G7" s="127">
        <v>34</v>
      </c>
      <c r="H7" s="127"/>
      <c r="I7" s="127"/>
      <c r="J7" s="127"/>
      <c r="K7" s="127"/>
      <c r="L7" s="108">
        <f t="shared" si="0"/>
        <v>70.2</v>
      </c>
      <c r="M7" s="129">
        <f t="shared" si="1"/>
        <v>7.0200000000000005</v>
      </c>
      <c r="N7" s="136">
        <v>7</v>
      </c>
      <c r="O7" s="129">
        <f t="shared" si="2"/>
        <v>100.28571428571429</v>
      </c>
      <c r="P7" s="110"/>
      <c r="Q7" s="97"/>
      <c r="R7" s="93"/>
      <c r="S7" s="93"/>
      <c r="T7" s="93"/>
    </row>
    <row r="8" spans="1:20" ht="15" customHeight="1">
      <c r="A8" s="100" t="s">
        <v>160</v>
      </c>
      <c r="B8" s="132">
        <v>24.5</v>
      </c>
      <c r="C8" s="132">
        <v>33.8</v>
      </c>
      <c r="D8" s="128">
        <v>23.6</v>
      </c>
      <c r="E8" s="127">
        <v>8</v>
      </c>
      <c r="F8" s="127">
        <v>47.9</v>
      </c>
      <c r="G8" s="127">
        <v>54.1</v>
      </c>
      <c r="H8" s="127">
        <v>8</v>
      </c>
      <c r="I8" s="127">
        <v>9</v>
      </c>
      <c r="J8" s="127">
        <v>5</v>
      </c>
      <c r="K8" s="127">
        <v>40.9</v>
      </c>
      <c r="L8" s="108">
        <f t="shared" si="0"/>
        <v>254.8</v>
      </c>
      <c r="M8" s="129">
        <f t="shared" si="1"/>
        <v>25.48</v>
      </c>
      <c r="N8" s="136">
        <v>25</v>
      </c>
      <c r="O8" s="129">
        <f t="shared" si="2"/>
        <v>101.92000000000002</v>
      </c>
      <c r="P8" s="110"/>
      <c r="Q8" s="97"/>
      <c r="R8" s="93"/>
      <c r="S8" s="93"/>
      <c r="T8" s="93"/>
    </row>
    <row r="9" spans="1:20" ht="13.5" customHeight="1">
      <c r="A9" s="100" t="s">
        <v>161</v>
      </c>
      <c r="B9" s="132">
        <v>12</v>
      </c>
      <c r="C9" s="132"/>
      <c r="D9" s="128"/>
      <c r="E9" s="127"/>
      <c r="F9" s="127"/>
      <c r="G9" s="127"/>
      <c r="H9" s="127"/>
      <c r="I9" s="127"/>
      <c r="J9" s="127"/>
      <c r="K9" s="127"/>
      <c r="L9" s="108">
        <f t="shared" si="0"/>
        <v>12</v>
      </c>
      <c r="M9" s="129">
        <f t="shared" si="1"/>
        <v>1.2</v>
      </c>
      <c r="N9" s="136">
        <v>2</v>
      </c>
      <c r="O9" s="129">
        <f t="shared" si="2"/>
        <v>60</v>
      </c>
      <c r="P9" s="110"/>
      <c r="Q9" s="97"/>
      <c r="R9" s="93"/>
      <c r="S9" s="93"/>
      <c r="T9" s="93"/>
    </row>
    <row r="10" spans="1:20" ht="14.25" customHeight="1">
      <c r="A10" s="100" t="s">
        <v>162</v>
      </c>
      <c r="B10" s="132">
        <v>122.8</v>
      </c>
      <c r="C10" s="132">
        <v>30</v>
      </c>
      <c r="D10" s="128">
        <v>85.3</v>
      </c>
      <c r="E10" s="127">
        <v>107</v>
      </c>
      <c r="F10" s="127">
        <v>22.5</v>
      </c>
      <c r="G10" s="127">
        <v>48</v>
      </c>
      <c r="H10" s="127">
        <v>162.3</v>
      </c>
      <c r="I10" s="127">
        <v>98.8</v>
      </c>
      <c r="J10" s="127">
        <v>222.3</v>
      </c>
      <c r="K10" s="127">
        <v>30</v>
      </c>
      <c r="L10" s="108">
        <f t="shared" si="0"/>
        <v>929</v>
      </c>
      <c r="M10" s="129">
        <f t="shared" si="1"/>
        <v>92.9</v>
      </c>
      <c r="N10" s="136">
        <v>90</v>
      </c>
      <c r="O10" s="129">
        <f t="shared" si="2"/>
        <v>103.22222222222224</v>
      </c>
      <c r="P10" s="110"/>
      <c r="Q10" s="97"/>
      <c r="R10" s="93"/>
      <c r="S10" s="93"/>
      <c r="T10" s="93"/>
    </row>
    <row r="11" spans="1:20" ht="15" customHeight="1">
      <c r="A11" s="100" t="s">
        <v>163</v>
      </c>
      <c r="B11" s="132">
        <v>46.7</v>
      </c>
      <c r="C11" s="132">
        <v>275.8</v>
      </c>
      <c r="D11" s="128">
        <v>40.8</v>
      </c>
      <c r="E11" s="127">
        <v>110.6</v>
      </c>
      <c r="F11" s="127">
        <v>95.8</v>
      </c>
      <c r="G11" s="127">
        <v>43.5</v>
      </c>
      <c r="H11" s="127">
        <v>128.7</v>
      </c>
      <c r="I11" s="127">
        <v>117.6</v>
      </c>
      <c r="J11" s="127">
        <v>119.7</v>
      </c>
      <c r="K11" s="127">
        <v>200</v>
      </c>
      <c r="L11" s="108">
        <f t="shared" si="0"/>
        <v>1179.1999999999998</v>
      </c>
      <c r="M11" s="129">
        <f t="shared" si="1"/>
        <v>117.91999999999999</v>
      </c>
      <c r="N11" s="136">
        <v>120</v>
      </c>
      <c r="O11" s="129">
        <f t="shared" si="2"/>
        <v>98.26666666666665</v>
      </c>
      <c r="P11" s="110"/>
      <c r="Q11" s="97"/>
      <c r="R11" s="93"/>
      <c r="S11" s="93"/>
      <c r="T11" s="93"/>
    </row>
    <row r="12" spans="1:20" ht="13.5" customHeight="1">
      <c r="A12" s="100" t="s">
        <v>164</v>
      </c>
      <c r="B12" s="132"/>
      <c r="C12" s="132"/>
      <c r="D12" s="128"/>
      <c r="E12" s="127"/>
      <c r="F12" s="127"/>
      <c r="G12" s="127"/>
      <c r="H12" s="127"/>
      <c r="I12" s="127"/>
      <c r="J12" s="127"/>
      <c r="K12" s="127"/>
      <c r="L12" s="108">
        <f t="shared" si="0"/>
        <v>0</v>
      </c>
      <c r="M12" s="129">
        <f t="shared" si="1"/>
        <v>0</v>
      </c>
      <c r="N12" s="136">
        <v>0.5</v>
      </c>
      <c r="O12" s="129">
        <f t="shared" si="2"/>
        <v>0</v>
      </c>
      <c r="P12" s="110"/>
      <c r="Q12" s="97"/>
      <c r="R12" s="93"/>
      <c r="S12" s="93"/>
      <c r="T12" s="93"/>
    </row>
    <row r="13" spans="1:20" ht="15.75" customHeight="1">
      <c r="A13" s="100" t="s">
        <v>165</v>
      </c>
      <c r="B13" s="132"/>
      <c r="C13" s="132">
        <v>150</v>
      </c>
      <c r="D13" s="128">
        <v>130</v>
      </c>
      <c r="E13" s="127">
        <v>100</v>
      </c>
      <c r="F13" s="127">
        <v>125</v>
      </c>
      <c r="G13" s="127">
        <v>179.3</v>
      </c>
      <c r="H13" s="127">
        <v>110.8</v>
      </c>
      <c r="I13" s="127">
        <v>180</v>
      </c>
      <c r="J13" s="127">
        <v>100</v>
      </c>
      <c r="K13" s="127">
        <v>100</v>
      </c>
      <c r="L13" s="108">
        <f t="shared" si="0"/>
        <v>1175.1</v>
      </c>
      <c r="M13" s="129">
        <f t="shared" si="1"/>
        <v>117.50999999999999</v>
      </c>
      <c r="N13" s="136">
        <v>110</v>
      </c>
      <c r="O13" s="129">
        <f t="shared" si="2"/>
        <v>106.82727272727273</v>
      </c>
      <c r="P13" s="110"/>
      <c r="Q13" s="97"/>
      <c r="R13" s="93"/>
      <c r="S13" s="93"/>
      <c r="T13" s="93"/>
    </row>
    <row r="14" spans="1:20" ht="13.5" customHeight="1">
      <c r="A14" s="100" t="s">
        <v>166</v>
      </c>
      <c r="B14" s="132">
        <v>15.2</v>
      </c>
      <c r="C14" s="132"/>
      <c r="D14" s="128"/>
      <c r="E14" s="127">
        <v>15</v>
      </c>
      <c r="F14" s="127">
        <v>15.2</v>
      </c>
      <c r="G14" s="127"/>
      <c r="H14" s="127">
        <v>15</v>
      </c>
      <c r="I14" s="127"/>
      <c r="J14" s="127">
        <v>15.2</v>
      </c>
      <c r="K14" s="127"/>
      <c r="L14" s="108">
        <f t="shared" si="0"/>
        <v>75.6</v>
      </c>
      <c r="M14" s="129">
        <f t="shared" si="1"/>
        <v>7.56</v>
      </c>
      <c r="N14" s="136">
        <v>7</v>
      </c>
      <c r="O14" s="129">
        <f t="shared" si="2"/>
        <v>107.99999999999999</v>
      </c>
      <c r="P14" s="110"/>
      <c r="Q14" s="97"/>
      <c r="R14" s="93"/>
      <c r="S14" s="93"/>
      <c r="T14" s="93"/>
    </row>
    <row r="15" spans="1:20" ht="13.5" customHeight="1">
      <c r="A15" s="100" t="s">
        <v>167</v>
      </c>
      <c r="B15" s="132">
        <v>100</v>
      </c>
      <c r="C15" s="132"/>
      <c r="D15" s="128"/>
      <c r="E15" s="127"/>
      <c r="F15" s="127">
        <v>150</v>
      </c>
      <c r="G15" s="127">
        <v>100</v>
      </c>
      <c r="H15" s="127"/>
      <c r="I15" s="127">
        <v>150</v>
      </c>
      <c r="J15" s="127"/>
      <c r="K15" s="127">
        <v>150</v>
      </c>
      <c r="L15" s="108">
        <f t="shared" si="0"/>
        <v>650</v>
      </c>
      <c r="M15" s="129">
        <f t="shared" si="1"/>
        <v>65</v>
      </c>
      <c r="N15" s="136">
        <v>60</v>
      </c>
      <c r="O15" s="129">
        <f t="shared" si="2"/>
        <v>108.33333333333333</v>
      </c>
      <c r="P15" s="110"/>
      <c r="Q15" s="97"/>
      <c r="R15" s="93"/>
      <c r="S15" s="93"/>
      <c r="T15" s="93"/>
    </row>
    <row r="16" spans="1:20" ht="14.25" customHeight="1">
      <c r="A16" s="100" t="s">
        <v>168</v>
      </c>
      <c r="B16" s="132"/>
      <c r="C16" s="132">
        <v>42</v>
      </c>
      <c r="D16" s="128">
        <v>39.2</v>
      </c>
      <c r="E16" s="127">
        <v>37</v>
      </c>
      <c r="F16" s="127">
        <v>27.05</v>
      </c>
      <c r="G16" s="127"/>
      <c r="H16" s="127"/>
      <c r="I16" s="127">
        <v>45</v>
      </c>
      <c r="J16" s="127">
        <v>37</v>
      </c>
      <c r="K16" s="127">
        <v>37</v>
      </c>
      <c r="L16" s="108">
        <f t="shared" si="0"/>
        <v>264.25</v>
      </c>
      <c r="M16" s="129">
        <f t="shared" si="1"/>
        <v>26.425</v>
      </c>
      <c r="N16" s="136">
        <v>24</v>
      </c>
      <c r="O16" s="129">
        <f t="shared" si="2"/>
        <v>110.10416666666667</v>
      </c>
      <c r="P16" s="110"/>
      <c r="Q16" s="97"/>
      <c r="R16" s="93"/>
      <c r="S16" s="93"/>
      <c r="T16" s="93"/>
    </row>
    <row r="17" spans="1:20" ht="12.75" customHeight="1">
      <c r="A17" s="100" t="s">
        <v>169</v>
      </c>
      <c r="B17" s="132"/>
      <c r="C17" s="132"/>
      <c r="D17" s="128"/>
      <c r="E17" s="127"/>
      <c r="F17" s="127"/>
      <c r="G17" s="127">
        <v>50</v>
      </c>
      <c r="H17" s="127"/>
      <c r="I17" s="127"/>
      <c r="J17" s="127"/>
      <c r="K17" s="127"/>
      <c r="L17" s="108">
        <f t="shared" si="0"/>
        <v>50</v>
      </c>
      <c r="M17" s="129">
        <f t="shared" si="1"/>
        <v>5</v>
      </c>
      <c r="N17" s="136">
        <v>5</v>
      </c>
      <c r="O17" s="129">
        <f t="shared" si="2"/>
        <v>100</v>
      </c>
      <c r="P17" s="110"/>
      <c r="Q17" s="97"/>
      <c r="R17" s="93"/>
      <c r="S17" s="93"/>
      <c r="T17" s="93"/>
    </row>
    <row r="18" spans="1:20" ht="15" customHeight="1">
      <c r="A18" s="100" t="s">
        <v>170</v>
      </c>
      <c r="B18" s="132">
        <v>199.3</v>
      </c>
      <c r="C18" s="132">
        <v>232.2</v>
      </c>
      <c r="D18" s="128">
        <v>463.7</v>
      </c>
      <c r="E18" s="127">
        <v>237</v>
      </c>
      <c r="F18" s="127">
        <v>252.2</v>
      </c>
      <c r="G18" s="127">
        <v>281.4</v>
      </c>
      <c r="H18" s="127">
        <v>295</v>
      </c>
      <c r="I18" s="127">
        <v>222.2</v>
      </c>
      <c r="J18" s="127">
        <v>287</v>
      </c>
      <c r="K18" s="127">
        <v>80.6</v>
      </c>
      <c r="L18" s="108">
        <f t="shared" si="0"/>
        <v>2550.6</v>
      </c>
      <c r="M18" s="129">
        <f t="shared" si="1"/>
        <v>255.06</v>
      </c>
      <c r="N18" s="136">
        <v>280</v>
      </c>
      <c r="O18" s="129">
        <f t="shared" si="2"/>
        <v>91.09285714285714</v>
      </c>
      <c r="P18" s="110"/>
      <c r="Q18" s="97"/>
      <c r="R18" s="93"/>
      <c r="S18" s="93"/>
      <c r="T18" s="93"/>
    </row>
    <row r="19" spans="1:20" ht="13.5" customHeight="1">
      <c r="A19" s="100" t="s">
        <v>171</v>
      </c>
      <c r="B19" s="132">
        <v>21.9</v>
      </c>
      <c r="C19" s="132">
        <v>10.2</v>
      </c>
      <c r="D19" s="128">
        <v>22.7</v>
      </c>
      <c r="E19" s="127">
        <v>9.5</v>
      </c>
      <c r="F19" s="127">
        <v>14.2</v>
      </c>
      <c r="G19" s="127">
        <v>9.1</v>
      </c>
      <c r="H19" s="127">
        <v>6.8</v>
      </c>
      <c r="I19" s="127">
        <v>20.4</v>
      </c>
      <c r="J19" s="127">
        <v>6</v>
      </c>
      <c r="K19" s="127">
        <v>10.1</v>
      </c>
      <c r="L19" s="108">
        <f t="shared" si="0"/>
        <v>130.89999999999998</v>
      </c>
      <c r="M19" s="129">
        <f t="shared" si="1"/>
        <v>13.089999999999998</v>
      </c>
      <c r="N19" s="136">
        <v>13</v>
      </c>
      <c r="O19" s="129">
        <f t="shared" si="2"/>
        <v>100.69230769230768</v>
      </c>
      <c r="P19" s="110"/>
      <c r="Q19" s="97"/>
      <c r="R19" s="93"/>
      <c r="S19" s="93"/>
      <c r="T19" s="93"/>
    </row>
    <row r="20" spans="1:20" ht="12.75" customHeight="1">
      <c r="A20" s="100" t="s">
        <v>172</v>
      </c>
      <c r="B20" s="132"/>
      <c r="C20" s="132">
        <v>112</v>
      </c>
      <c r="D20" s="128"/>
      <c r="E20" s="127">
        <v>88.8</v>
      </c>
      <c r="F20" s="127"/>
      <c r="G20" s="127"/>
      <c r="H20" s="127">
        <v>112</v>
      </c>
      <c r="I20" s="127"/>
      <c r="J20" s="127">
        <v>88.8</v>
      </c>
      <c r="K20" s="127"/>
      <c r="L20" s="108">
        <f t="shared" si="0"/>
        <v>401.6</v>
      </c>
      <c r="M20" s="129">
        <f t="shared" si="1"/>
        <v>40.160000000000004</v>
      </c>
      <c r="N20" s="136">
        <v>40</v>
      </c>
      <c r="O20" s="129">
        <f t="shared" si="2"/>
        <v>100.4</v>
      </c>
      <c r="P20" s="110"/>
      <c r="Q20" s="97"/>
      <c r="R20" s="93"/>
      <c r="S20" s="93"/>
      <c r="T20" s="93"/>
    </row>
    <row r="21" spans="1:20" ht="14.25" customHeight="1">
      <c r="A21" s="100" t="s">
        <v>173</v>
      </c>
      <c r="B21" s="132"/>
      <c r="C21" s="132">
        <v>17</v>
      </c>
      <c r="D21" s="128"/>
      <c r="E21" s="127">
        <v>17.1</v>
      </c>
      <c r="F21" s="127">
        <v>4.5</v>
      </c>
      <c r="G21" s="127"/>
      <c r="H21" s="127">
        <v>22</v>
      </c>
      <c r="I21" s="127"/>
      <c r="J21" s="127">
        <v>17.1</v>
      </c>
      <c r="K21" s="127">
        <v>13</v>
      </c>
      <c r="L21" s="108">
        <f t="shared" si="0"/>
        <v>90.7</v>
      </c>
      <c r="M21" s="129">
        <f t="shared" si="1"/>
        <v>9.07</v>
      </c>
      <c r="N21" s="136">
        <v>9</v>
      </c>
      <c r="O21" s="129">
        <f t="shared" si="2"/>
        <v>100.77777777777779</v>
      </c>
      <c r="P21" s="110"/>
      <c r="Q21" s="97"/>
      <c r="R21" s="93"/>
      <c r="S21" s="93"/>
      <c r="T21" s="93"/>
    </row>
    <row r="22" spans="1:20" ht="13.5" customHeight="1">
      <c r="A22" s="100" t="s">
        <v>174</v>
      </c>
      <c r="B22" s="132">
        <v>13.6</v>
      </c>
      <c r="C22" s="132"/>
      <c r="D22" s="128">
        <v>10</v>
      </c>
      <c r="E22" s="127"/>
      <c r="F22" s="127">
        <v>15</v>
      </c>
      <c r="G22" s="127"/>
      <c r="H22" s="127"/>
      <c r="I22" s="127"/>
      <c r="J22" s="127"/>
      <c r="K22" s="127">
        <v>15</v>
      </c>
      <c r="L22" s="108">
        <f t="shared" si="0"/>
        <v>53.6</v>
      </c>
      <c r="M22" s="129">
        <f t="shared" si="1"/>
        <v>5.36</v>
      </c>
      <c r="N22" s="136">
        <v>5</v>
      </c>
      <c r="O22" s="129">
        <f t="shared" si="2"/>
        <v>107.2</v>
      </c>
      <c r="P22" s="110"/>
      <c r="Q22" s="97"/>
      <c r="R22" s="93"/>
      <c r="S22" s="93"/>
      <c r="T22" s="93"/>
    </row>
    <row r="23" spans="1:20" ht="14.25" customHeight="1">
      <c r="A23" s="100" t="s">
        <v>175</v>
      </c>
      <c r="B23" s="132">
        <v>4</v>
      </c>
      <c r="C23" s="132">
        <v>3.2</v>
      </c>
      <c r="D23" s="128">
        <v>4.3</v>
      </c>
      <c r="E23" s="127">
        <v>10.5</v>
      </c>
      <c r="F23" s="127">
        <v>54</v>
      </c>
      <c r="G23" s="127">
        <v>6.6</v>
      </c>
      <c r="H23" s="127">
        <v>9.5</v>
      </c>
      <c r="I23" s="127">
        <v>41.6</v>
      </c>
      <c r="J23" s="127">
        <v>15</v>
      </c>
      <c r="K23" s="127">
        <v>4</v>
      </c>
      <c r="L23" s="108">
        <f t="shared" si="0"/>
        <v>152.7</v>
      </c>
      <c r="M23" s="129">
        <f t="shared" si="1"/>
        <v>15.27</v>
      </c>
      <c r="N23" s="136">
        <v>14</v>
      </c>
      <c r="O23" s="129">
        <f t="shared" si="2"/>
        <v>109.07142857142857</v>
      </c>
      <c r="P23" s="110"/>
      <c r="Q23" s="97"/>
      <c r="R23" s="93"/>
      <c r="S23" s="93"/>
      <c r="T23" s="93"/>
    </row>
    <row r="24" spans="1:20" ht="12.75" customHeight="1">
      <c r="A24" s="100" t="s">
        <v>176</v>
      </c>
      <c r="B24" s="132"/>
      <c r="C24" s="132">
        <v>48.2</v>
      </c>
      <c r="D24" s="128"/>
      <c r="E24" s="127"/>
      <c r="F24" s="127"/>
      <c r="G24" s="127"/>
      <c r="H24" s="127">
        <v>48.2</v>
      </c>
      <c r="I24" s="127"/>
      <c r="J24" s="127"/>
      <c r="K24" s="127"/>
      <c r="L24" s="108">
        <f t="shared" si="0"/>
        <v>96.4</v>
      </c>
      <c r="M24" s="129">
        <f t="shared" si="1"/>
        <v>9.64</v>
      </c>
      <c r="N24" s="136">
        <v>10</v>
      </c>
      <c r="O24" s="129">
        <f t="shared" si="2"/>
        <v>96.4</v>
      </c>
      <c r="P24" s="110"/>
      <c r="Q24" s="97"/>
      <c r="R24" s="93"/>
      <c r="S24" s="93"/>
      <c r="T24" s="93"/>
    </row>
    <row r="25" spans="1:20" ht="14.25" customHeight="1">
      <c r="A25" s="100" t="s">
        <v>177</v>
      </c>
      <c r="B25" s="132">
        <v>4.7</v>
      </c>
      <c r="C25" s="132">
        <v>17</v>
      </c>
      <c r="D25" s="128">
        <v>7</v>
      </c>
      <c r="E25" s="127">
        <v>10</v>
      </c>
      <c r="F25" s="127">
        <v>15.5</v>
      </c>
      <c r="G25" s="127">
        <v>3.6</v>
      </c>
      <c r="H25" s="127">
        <v>7.5</v>
      </c>
      <c r="I25" s="127">
        <v>5.7</v>
      </c>
      <c r="J25" s="127">
        <v>13.3</v>
      </c>
      <c r="K25" s="127">
        <v>7.8</v>
      </c>
      <c r="L25" s="108">
        <f t="shared" si="0"/>
        <v>92.10000000000001</v>
      </c>
      <c r="M25" s="129">
        <f t="shared" si="1"/>
        <v>9.21</v>
      </c>
      <c r="N25" s="136">
        <v>10</v>
      </c>
      <c r="O25" s="129">
        <f t="shared" si="2"/>
        <v>92.10000000000001</v>
      </c>
      <c r="P25" s="110"/>
      <c r="Q25" s="97"/>
      <c r="R25" s="93"/>
      <c r="S25" s="93"/>
      <c r="T25" s="93"/>
    </row>
    <row r="26" spans="1:20" ht="12.75" customHeight="1">
      <c r="A26" s="100" t="s">
        <v>178</v>
      </c>
      <c r="B26" s="132">
        <v>35</v>
      </c>
      <c r="C26" s="132"/>
      <c r="D26" s="128"/>
      <c r="E26" s="127"/>
      <c r="F26" s="127"/>
      <c r="G26" s="127">
        <v>37.1</v>
      </c>
      <c r="H26" s="127"/>
      <c r="I26" s="127">
        <v>37.1</v>
      </c>
      <c r="J26" s="127"/>
      <c r="K26" s="127"/>
      <c r="L26" s="108">
        <f t="shared" si="0"/>
        <v>109.19999999999999</v>
      </c>
      <c r="M26" s="129">
        <f t="shared" si="1"/>
        <v>10.919999999999998</v>
      </c>
      <c r="N26" s="136">
        <v>10</v>
      </c>
      <c r="O26" s="129">
        <f t="shared" si="2"/>
        <v>109.19999999999999</v>
      </c>
      <c r="P26" s="110"/>
      <c r="Q26" s="97"/>
      <c r="R26" s="93"/>
      <c r="S26" s="93"/>
      <c r="T26" s="93"/>
    </row>
    <row r="27" spans="1:20" ht="14.25" customHeight="1">
      <c r="A27" s="100" t="s">
        <v>179</v>
      </c>
      <c r="B27" s="132">
        <v>30</v>
      </c>
      <c r="C27" s="132">
        <v>42.7</v>
      </c>
      <c r="D27" s="128">
        <v>31</v>
      </c>
      <c r="E27" s="127">
        <v>31.8</v>
      </c>
      <c r="F27" s="127">
        <v>30</v>
      </c>
      <c r="G27" s="127">
        <v>30.4</v>
      </c>
      <c r="H27" s="127">
        <v>33</v>
      </c>
      <c r="I27" s="127">
        <v>25.5</v>
      </c>
      <c r="J27" s="127">
        <v>33.3</v>
      </c>
      <c r="K27" s="127">
        <v>28</v>
      </c>
      <c r="L27" s="108">
        <f t="shared" si="0"/>
        <v>315.7</v>
      </c>
      <c r="M27" s="129">
        <f t="shared" si="1"/>
        <v>31.57</v>
      </c>
      <c r="N27" s="136">
        <v>35</v>
      </c>
      <c r="O27" s="129">
        <f t="shared" si="2"/>
        <v>90.2</v>
      </c>
      <c r="P27" s="110"/>
      <c r="Q27" s="97"/>
      <c r="R27" s="93"/>
      <c r="S27" s="93"/>
      <c r="T27" s="93"/>
    </row>
    <row r="28" spans="1:20" ht="12.75" customHeight="1">
      <c r="A28" s="111" t="s">
        <v>180</v>
      </c>
      <c r="B28" s="132"/>
      <c r="C28" s="132"/>
      <c r="D28" s="128"/>
      <c r="E28" s="127"/>
      <c r="F28" s="127"/>
      <c r="G28" s="127"/>
      <c r="H28" s="127"/>
      <c r="I28" s="127"/>
      <c r="J28" s="127"/>
      <c r="K28" s="127"/>
      <c r="L28" s="108">
        <f t="shared" si="0"/>
        <v>0</v>
      </c>
      <c r="M28" s="129"/>
      <c r="N28" s="136"/>
      <c r="O28" s="131">
        <f>AVERAGE(O3:O27)</f>
        <v>96.38674988344988</v>
      </c>
      <c r="P28" s="110"/>
      <c r="Q28" s="97"/>
      <c r="R28" s="93"/>
      <c r="S28" s="93"/>
      <c r="T28" s="93"/>
    </row>
    <row r="29" spans="1:20" ht="13.5" customHeight="1">
      <c r="A29" s="100" t="s">
        <v>181</v>
      </c>
      <c r="B29" s="132">
        <v>20</v>
      </c>
      <c r="C29" s="132"/>
      <c r="D29" s="128">
        <v>20</v>
      </c>
      <c r="E29" s="127"/>
      <c r="F29" s="127">
        <v>20</v>
      </c>
      <c r="G29" s="127">
        <v>8</v>
      </c>
      <c r="H29" s="127">
        <v>20</v>
      </c>
      <c r="I29" s="127"/>
      <c r="J29" s="127">
        <v>20</v>
      </c>
      <c r="K29" s="127"/>
      <c r="L29" s="108">
        <f t="shared" si="0"/>
        <v>108</v>
      </c>
      <c r="M29" s="129">
        <f aca="true" t="shared" si="3" ref="M29:M36">L29/10</f>
        <v>10.8</v>
      </c>
      <c r="N29" s="136">
        <v>10</v>
      </c>
      <c r="O29" s="129">
        <f t="shared" si="2"/>
        <v>108</v>
      </c>
      <c r="P29" s="110"/>
      <c r="Q29" s="97"/>
      <c r="R29" s="93"/>
      <c r="S29" s="93"/>
      <c r="T29" s="93"/>
    </row>
    <row r="30" spans="1:20" ht="12" customHeight="1">
      <c r="A30" s="100" t="s">
        <v>182</v>
      </c>
      <c r="B30" s="132"/>
      <c r="C30" s="132"/>
      <c r="D30" s="128">
        <v>1</v>
      </c>
      <c r="E30" s="127"/>
      <c r="F30" s="127"/>
      <c r="G30" s="127"/>
      <c r="H30" s="127"/>
      <c r="I30" s="127"/>
      <c r="J30" s="127"/>
      <c r="K30" s="127"/>
      <c r="L30" s="108">
        <f t="shared" si="0"/>
        <v>1</v>
      </c>
      <c r="M30" s="129">
        <v>0.1</v>
      </c>
      <c r="N30" s="136">
        <v>0.2</v>
      </c>
      <c r="O30" s="129">
        <f t="shared" si="2"/>
        <v>50</v>
      </c>
      <c r="P30" s="110"/>
      <c r="Q30" s="97"/>
      <c r="R30" s="93"/>
      <c r="S30" s="93"/>
      <c r="T30" s="93"/>
    </row>
    <row r="31" spans="1:20" ht="12.75" customHeight="1">
      <c r="A31" s="112" t="s">
        <v>183</v>
      </c>
      <c r="B31" s="134">
        <v>0.2</v>
      </c>
      <c r="C31" s="134">
        <v>0.2</v>
      </c>
      <c r="D31" s="135"/>
      <c r="E31" s="127"/>
      <c r="F31" s="127">
        <v>0.2</v>
      </c>
      <c r="G31" s="127">
        <v>0.2</v>
      </c>
      <c r="H31" s="127"/>
      <c r="I31" s="127"/>
      <c r="J31" s="127">
        <v>0.2</v>
      </c>
      <c r="K31" s="127">
        <v>0.2</v>
      </c>
      <c r="L31" s="108">
        <f t="shared" si="0"/>
        <v>1.2</v>
      </c>
      <c r="M31" s="129">
        <f t="shared" si="3"/>
        <v>0.12</v>
      </c>
      <c r="N31" s="136">
        <v>0.1</v>
      </c>
      <c r="O31" s="129">
        <f t="shared" si="2"/>
        <v>120</v>
      </c>
      <c r="P31" s="110"/>
      <c r="Q31" s="97"/>
      <c r="R31" s="93"/>
      <c r="S31" s="93"/>
      <c r="T31" s="93"/>
    </row>
    <row r="32" spans="1:20" ht="14.25" customHeight="1">
      <c r="A32" s="112" t="s">
        <v>184</v>
      </c>
      <c r="B32" s="132"/>
      <c r="C32" s="132">
        <v>4.5</v>
      </c>
      <c r="D32" s="128"/>
      <c r="E32" s="127">
        <v>4.5</v>
      </c>
      <c r="F32" s="127"/>
      <c r="G32" s="127"/>
      <c r="H32" s="127">
        <v>4.5</v>
      </c>
      <c r="I32" s="127"/>
      <c r="J32" s="127"/>
      <c r="K32" s="127"/>
      <c r="L32" s="108">
        <f t="shared" si="0"/>
        <v>13.5</v>
      </c>
      <c r="M32" s="129">
        <f t="shared" si="3"/>
        <v>1.35</v>
      </c>
      <c r="N32" s="136">
        <v>1.2</v>
      </c>
      <c r="O32" s="129">
        <f t="shared" si="2"/>
        <v>112.50000000000003</v>
      </c>
      <c r="P32" s="110"/>
      <c r="Q32" s="97"/>
      <c r="R32" s="93"/>
      <c r="S32" s="93"/>
      <c r="T32" s="93"/>
    </row>
    <row r="33" spans="1:20" ht="12.75" customHeight="1">
      <c r="A33" s="112" t="s">
        <v>185</v>
      </c>
      <c r="B33" s="132"/>
      <c r="C33" s="132"/>
      <c r="D33" s="128">
        <v>3</v>
      </c>
      <c r="E33" s="127"/>
      <c r="F33" s="127"/>
      <c r="G33" s="127"/>
      <c r="H33" s="127"/>
      <c r="I33" s="127">
        <v>3</v>
      </c>
      <c r="J33" s="127"/>
      <c r="K33" s="127"/>
      <c r="L33" s="108">
        <f t="shared" si="0"/>
        <v>6</v>
      </c>
      <c r="M33" s="129">
        <f t="shared" si="3"/>
        <v>0.6</v>
      </c>
      <c r="N33" s="136">
        <v>0.6</v>
      </c>
      <c r="O33" s="129">
        <f t="shared" si="2"/>
        <v>100</v>
      </c>
      <c r="P33" s="110"/>
      <c r="Q33" s="97"/>
      <c r="R33" s="93"/>
      <c r="S33" s="93"/>
      <c r="T33" s="93"/>
    </row>
    <row r="34" spans="1:20" ht="12.75" customHeight="1">
      <c r="A34" s="112" t="s">
        <v>186</v>
      </c>
      <c r="B34" s="132">
        <v>3.5</v>
      </c>
      <c r="C34" s="132">
        <v>3.5</v>
      </c>
      <c r="D34" s="128">
        <v>3.5</v>
      </c>
      <c r="E34" s="127">
        <v>3.5</v>
      </c>
      <c r="F34" s="127">
        <v>3.5</v>
      </c>
      <c r="G34" s="127">
        <v>3.5</v>
      </c>
      <c r="H34" s="127">
        <v>3.5</v>
      </c>
      <c r="I34" s="127">
        <v>3.5</v>
      </c>
      <c r="J34" s="127">
        <v>3.5</v>
      </c>
      <c r="K34" s="127">
        <v>3.5</v>
      </c>
      <c r="L34" s="108">
        <f t="shared" si="0"/>
        <v>35</v>
      </c>
      <c r="M34" s="129">
        <f t="shared" si="3"/>
        <v>3.5</v>
      </c>
      <c r="N34" s="136">
        <v>3.5</v>
      </c>
      <c r="O34" s="129">
        <f t="shared" si="2"/>
        <v>100</v>
      </c>
      <c r="P34" s="110"/>
      <c r="Q34" s="97"/>
      <c r="R34" s="93"/>
      <c r="S34" s="93"/>
      <c r="T34" s="93"/>
    </row>
    <row r="35" spans="1:20" ht="12.75" customHeight="1">
      <c r="A35" s="112" t="s">
        <v>187</v>
      </c>
      <c r="B35" s="132">
        <v>0.15</v>
      </c>
      <c r="C35" s="132">
        <v>0.1</v>
      </c>
      <c r="D35" s="128">
        <v>0.15</v>
      </c>
      <c r="E35" s="127">
        <v>0.07</v>
      </c>
      <c r="F35" s="127">
        <v>0.15</v>
      </c>
      <c r="G35" s="127">
        <v>0.15</v>
      </c>
      <c r="H35" s="127">
        <v>0.1</v>
      </c>
      <c r="I35" s="127">
        <v>0.15</v>
      </c>
      <c r="J35" s="127">
        <v>0.1</v>
      </c>
      <c r="K35" s="127"/>
      <c r="L35" s="108">
        <f t="shared" si="0"/>
        <v>1.12</v>
      </c>
      <c r="M35" s="129">
        <f t="shared" si="3"/>
        <v>0.11200000000000002</v>
      </c>
      <c r="N35" s="136">
        <v>0.1</v>
      </c>
      <c r="O35" s="129">
        <f t="shared" si="2"/>
        <v>112.00000000000001</v>
      </c>
      <c r="P35" s="107"/>
      <c r="Q35" s="97"/>
      <c r="R35" s="93"/>
      <c r="S35" s="93"/>
      <c r="T35" s="93"/>
    </row>
    <row r="36" spans="1:20" ht="12" customHeight="1">
      <c r="A36" s="112" t="s">
        <v>188</v>
      </c>
      <c r="B36" s="132">
        <v>45</v>
      </c>
      <c r="C36" s="132">
        <v>45</v>
      </c>
      <c r="D36" s="128">
        <v>45</v>
      </c>
      <c r="E36" s="127">
        <v>45</v>
      </c>
      <c r="F36" s="127">
        <v>45</v>
      </c>
      <c r="G36" s="127">
        <v>45</v>
      </c>
      <c r="H36" s="127">
        <v>45</v>
      </c>
      <c r="I36" s="127">
        <v>45</v>
      </c>
      <c r="J36" s="127">
        <v>45</v>
      </c>
      <c r="K36" s="127">
        <v>45</v>
      </c>
      <c r="L36" s="108">
        <f t="shared" si="0"/>
        <v>450</v>
      </c>
      <c r="M36" s="129">
        <f t="shared" si="3"/>
        <v>45</v>
      </c>
      <c r="N36" s="136">
        <v>45</v>
      </c>
      <c r="O36" s="129">
        <f t="shared" si="2"/>
        <v>100</v>
      </c>
      <c r="P36" s="110"/>
      <c r="Q36" s="97"/>
      <c r="R36" s="93"/>
      <c r="S36" s="93"/>
      <c r="T36" s="93"/>
    </row>
    <row r="37" spans="1:20" ht="14.25" customHeight="1">
      <c r="A37" s="111" t="s">
        <v>189</v>
      </c>
      <c r="B37" s="113"/>
      <c r="C37" s="113"/>
      <c r="D37" s="101"/>
      <c r="E37" s="101"/>
      <c r="F37" s="101"/>
      <c r="G37" s="101"/>
      <c r="H37" s="101"/>
      <c r="I37" s="101"/>
      <c r="J37" s="101"/>
      <c r="K37" s="128"/>
      <c r="L37" s="108"/>
      <c r="M37" s="129"/>
      <c r="N37" s="128"/>
      <c r="O37" s="130">
        <v>0.946</v>
      </c>
      <c r="P37" s="110"/>
      <c r="Q37" s="97"/>
      <c r="R37" s="93"/>
      <c r="S37" s="93"/>
      <c r="T37" s="93"/>
    </row>
    <row r="38" spans="1:20" ht="19.5">
      <c r="A38" s="117"/>
      <c r="B38" s="117"/>
      <c r="C38" s="117"/>
      <c r="D38" s="117"/>
      <c r="E38" s="117"/>
      <c r="F38" s="117"/>
      <c r="G38" s="117"/>
      <c r="H38" s="118"/>
      <c r="I38" s="117"/>
      <c r="J38" s="117"/>
      <c r="K38" s="117"/>
      <c r="L38" s="117"/>
      <c r="M38" s="117"/>
      <c r="N38" s="119"/>
      <c r="O38" s="117"/>
      <c r="P38" s="117"/>
      <c r="Q38" s="98"/>
      <c r="R38" s="94"/>
      <c r="S38" s="94"/>
      <c r="T38" s="94"/>
    </row>
    <row r="39" spans="1:17" ht="19.5">
      <c r="A39" s="99"/>
      <c r="B39" s="157" t="s">
        <v>190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99"/>
      <c r="N39" s="99"/>
      <c r="O39" s="99"/>
      <c r="P39" s="99"/>
      <c r="Q39" s="95"/>
    </row>
    <row r="40" spans="1:17" ht="12" customHeight="1">
      <c r="A40" s="100"/>
      <c r="B40" s="111">
        <v>1</v>
      </c>
      <c r="C40" s="111">
        <v>2</v>
      </c>
      <c r="D40" s="120">
        <v>3</v>
      </c>
      <c r="E40" s="121">
        <v>4</v>
      </c>
      <c r="F40" s="121">
        <v>5</v>
      </c>
      <c r="G40" s="121">
        <v>1</v>
      </c>
      <c r="H40" s="102">
        <v>2</v>
      </c>
      <c r="I40" s="121">
        <v>3</v>
      </c>
      <c r="J40" s="121">
        <v>4</v>
      </c>
      <c r="K40" s="121">
        <v>5</v>
      </c>
      <c r="L40" s="103" t="s">
        <v>150</v>
      </c>
      <c r="M40" s="105" t="s">
        <v>151</v>
      </c>
      <c r="N40" s="105" t="s">
        <v>152</v>
      </c>
      <c r="O40" s="106" t="s">
        <v>153</v>
      </c>
      <c r="P40" s="107" t="s">
        <v>154</v>
      </c>
      <c r="Q40" s="96"/>
    </row>
    <row r="41" spans="1:17" ht="13.5" customHeight="1">
      <c r="A41" s="108" t="s">
        <v>155</v>
      </c>
      <c r="B41" s="113">
        <v>81</v>
      </c>
      <c r="C41" s="138">
        <v>60</v>
      </c>
      <c r="D41" s="101">
        <v>41.1</v>
      </c>
      <c r="E41" s="102">
        <v>40</v>
      </c>
      <c r="F41" s="102">
        <v>38</v>
      </c>
      <c r="G41" s="102">
        <v>49.4</v>
      </c>
      <c r="H41" s="102">
        <v>71.1</v>
      </c>
      <c r="I41" s="102">
        <v>77.1</v>
      </c>
      <c r="J41" s="102">
        <v>60</v>
      </c>
      <c r="K41" s="102">
        <v>63</v>
      </c>
      <c r="L41" s="120">
        <f aca="true" t="shared" si="4" ref="L41:L64">SUM(B41:K41)</f>
        <v>580.7</v>
      </c>
      <c r="M41" s="141">
        <f>L41/10</f>
        <v>58.07000000000001</v>
      </c>
      <c r="N41" s="102">
        <v>60</v>
      </c>
      <c r="O41" s="141">
        <f>M41/N41*100</f>
        <v>96.78333333333335</v>
      </c>
      <c r="P41" s="110" t="s">
        <v>202</v>
      </c>
      <c r="Q41" s="97"/>
    </row>
    <row r="42" spans="1:17" ht="12" customHeight="1">
      <c r="A42" s="100" t="s">
        <v>156</v>
      </c>
      <c r="B42" s="113">
        <v>60</v>
      </c>
      <c r="C42" s="113">
        <v>60</v>
      </c>
      <c r="D42" s="101">
        <v>40</v>
      </c>
      <c r="E42" s="102">
        <v>60</v>
      </c>
      <c r="F42" s="102">
        <v>90</v>
      </c>
      <c r="G42" s="102">
        <v>60</v>
      </c>
      <c r="H42" s="102">
        <v>60</v>
      </c>
      <c r="I42" s="102">
        <v>80</v>
      </c>
      <c r="J42" s="102">
        <v>40</v>
      </c>
      <c r="K42" s="102">
        <v>60</v>
      </c>
      <c r="L42" s="120">
        <f t="shared" si="4"/>
        <v>610</v>
      </c>
      <c r="M42" s="141">
        <f aca="true" t="shared" si="5" ref="M42:M74">L42/10</f>
        <v>61</v>
      </c>
      <c r="N42" s="102">
        <v>60</v>
      </c>
      <c r="O42" s="141">
        <f aca="true" t="shared" si="6" ref="O42:O74">M42/N42*100</f>
        <v>101.66666666666666</v>
      </c>
      <c r="P42" s="110"/>
      <c r="Q42" s="96" t="s">
        <v>210</v>
      </c>
    </row>
    <row r="43" spans="1:17" ht="12" customHeight="1">
      <c r="A43" s="100" t="s">
        <v>157</v>
      </c>
      <c r="B43" s="113">
        <v>5</v>
      </c>
      <c r="C43" s="113">
        <v>5.2</v>
      </c>
      <c r="D43" s="101">
        <v>44.8</v>
      </c>
      <c r="E43" s="102">
        <v>19</v>
      </c>
      <c r="F43" s="102">
        <v>1</v>
      </c>
      <c r="G43" s="102"/>
      <c r="H43" s="102">
        <v>3.5</v>
      </c>
      <c r="I43" s="102"/>
      <c r="J43" s="102">
        <v>18</v>
      </c>
      <c r="K43" s="102">
        <v>2.1</v>
      </c>
      <c r="L43" s="120">
        <f t="shared" si="4"/>
        <v>98.6</v>
      </c>
      <c r="M43" s="141">
        <f t="shared" si="5"/>
        <v>9.86</v>
      </c>
      <c r="N43" s="102">
        <v>10</v>
      </c>
      <c r="O43" s="141">
        <f t="shared" si="6"/>
        <v>98.6</v>
      </c>
      <c r="P43" s="99"/>
      <c r="Q43" s="95"/>
    </row>
    <row r="44" spans="1:17" ht="12.75" customHeight="1">
      <c r="A44" s="100" t="s">
        <v>158</v>
      </c>
      <c r="B44" s="113"/>
      <c r="C44" s="113">
        <v>6</v>
      </c>
      <c r="D44" s="101"/>
      <c r="E44" s="102"/>
      <c r="F44" s="102"/>
      <c r="G44" s="102">
        <v>8</v>
      </c>
      <c r="H44" s="102"/>
      <c r="I44" s="102"/>
      <c r="J44" s="102"/>
      <c r="K44" s="102">
        <v>6</v>
      </c>
      <c r="L44" s="120">
        <f t="shared" si="4"/>
        <v>20</v>
      </c>
      <c r="M44" s="141">
        <f t="shared" si="5"/>
        <v>2</v>
      </c>
      <c r="N44" s="102">
        <v>2</v>
      </c>
      <c r="O44" s="141">
        <f t="shared" si="6"/>
        <v>100</v>
      </c>
      <c r="P44" s="99"/>
      <c r="Q44" s="95"/>
    </row>
    <row r="45" spans="1:17" ht="12.75" customHeight="1">
      <c r="A45" s="100" t="s">
        <v>159</v>
      </c>
      <c r="B45" s="113">
        <v>45.2</v>
      </c>
      <c r="C45" s="113"/>
      <c r="D45" s="101"/>
      <c r="E45" s="102"/>
      <c r="F45" s="102"/>
      <c r="G45" s="102">
        <v>51</v>
      </c>
      <c r="H45" s="102"/>
      <c r="I45" s="102"/>
      <c r="J45" s="102"/>
      <c r="K45" s="102"/>
      <c r="L45" s="120">
        <f t="shared" si="4"/>
        <v>96.2</v>
      </c>
      <c r="M45" s="141">
        <f t="shared" si="5"/>
        <v>9.620000000000001</v>
      </c>
      <c r="N45" s="102">
        <v>9</v>
      </c>
      <c r="O45" s="141">
        <f t="shared" si="6"/>
        <v>106.8888888888889</v>
      </c>
      <c r="P45" s="99"/>
      <c r="Q45" s="95"/>
    </row>
    <row r="46" spans="1:17" ht="13.5" customHeight="1">
      <c r="A46" s="100" t="s">
        <v>160</v>
      </c>
      <c r="B46" s="113">
        <v>24.5</v>
      </c>
      <c r="C46" s="113">
        <v>36</v>
      </c>
      <c r="D46" s="101">
        <v>33.9</v>
      </c>
      <c r="E46" s="102">
        <v>28.5</v>
      </c>
      <c r="F46" s="102">
        <v>24.1</v>
      </c>
      <c r="G46" s="102">
        <v>64.4</v>
      </c>
      <c r="H46" s="102">
        <v>8.6</v>
      </c>
      <c r="I46" s="102">
        <v>12</v>
      </c>
      <c r="J46" s="102">
        <v>7.5</v>
      </c>
      <c r="K46" s="102">
        <v>36.45</v>
      </c>
      <c r="L46" s="120">
        <f t="shared" si="4"/>
        <v>275.95</v>
      </c>
      <c r="M46" s="141">
        <f t="shared" si="5"/>
        <v>27.595</v>
      </c>
      <c r="N46" s="102">
        <v>26</v>
      </c>
      <c r="O46" s="141">
        <f t="shared" si="6"/>
        <v>106.13461538461537</v>
      </c>
      <c r="P46" s="99"/>
      <c r="Q46" s="95"/>
    </row>
    <row r="47" spans="1:17" ht="12.75" customHeight="1">
      <c r="A47" s="100" t="s">
        <v>161</v>
      </c>
      <c r="B47" s="113">
        <v>16</v>
      </c>
      <c r="C47" s="113"/>
      <c r="D47" s="101"/>
      <c r="E47" s="102"/>
      <c r="F47" s="102"/>
      <c r="G47" s="102">
        <v>16</v>
      </c>
      <c r="H47" s="102"/>
      <c r="I47" s="102"/>
      <c r="J47" s="102"/>
      <c r="K47" s="102"/>
      <c r="L47" s="120">
        <f t="shared" si="4"/>
        <v>32</v>
      </c>
      <c r="M47" s="141">
        <f t="shared" si="5"/>
        <v>3.2</v>
      </c>
      <c r="N47" s="102">
        <v>3</v>
      </c>
      <c r="O47" s="141">
        <f t="shared" si="6"/>
        <v>106.66666666666667</v>
      </c>
      <c r="P47" s="99"/>
      <c r="Q47" s="95"/>
    </row>
    <row r="48" spans="1:17" ht="15" customHeight="1">
      <c r="A48" s="100" t="s">
        <v>162</v>
      </c>
      <c r="B48" s="113">
        <v>220.6</v>
      </c>
      <c r="C48" s="113">
        <v>40</v>
      </c>
      <c r="D48" s="101">
        <v>170.6</v>
      </c>
      <c r="E48" s="102">
        <v>238.5</v>
      </c>
      <c r="F48" s="102">
        <v>30</v>
      </c>
      <c r="G48" s="102">
        <v>50</v>
      </c>
      <c r="H48" s="102">
        <v>233.5</v>
      </c>
      <c r="I48" s="102">
        <v>168</v>
      </c>
      <c r="J48" s="102">
        <v>153</v>
      </c>
      <c r="K48" s="102">
        <v>55</v>
      </c>
      <c r="L48" s="120">
        <f t="shared" si="4"/>
        <v>1359.2</v>
      </c>
      <c r="M48" s="141">
        <f t="shared" si="5"/>
        <v>135.92000000000002</v>
      </c>
      <c r="N48" s="102">
        <v>140</v>
      </c>
      <c r="O48" s="141">
        <f t="shared" si="6"/>
        <v>97.0857142857143</v>
      </c>
      <c r="P48" s="99"/>
      <c r="Q48" s="95"/>
    </row>
    <row r="49" spans="1:17" ht="13.5" customHeight="1">
      <c r="A49" s="100" t="s">
        <v>163</v>
      </c>
      <c r="B49" s="113">
        <v>59.5</v>
      </c>
      <c r="C49" s="113">
        <v>374</v>
      </c>
      <c r="D49" s="101">
        <v>46</v>
      </c>
      <c r="E49" s="102">
        <v>88.5</v>
      </c>
      <c r="F49" s="102">
        <v>160.8</v>
      </c>
      <c r="G49" s="102">
        <v>55.5</v>
      </c>
      <c r="H49" s="102">
        <v>141</v>
      </c>
      <c r="I49" s="102">
        <v>172.5</v>
      </c>
      <c r="J49" s="102">
        <v>374.2</v>
      </c>
      <c r="K49" s="102">
        <v>141.3</v>
      </c>
      <c r="L49" s="120">
        <f t="shared" si="4"/>
        <v>1613.3</v>
      </c>
      <c r="M49" s="141">
        <f t="shared" si="5"/>
        <v>161.32999999999998</v>
      </c>
      <c r="N49" s="102">
        <v>150</v>
      </c>
      <c r="O49" s="141">
        <f t="shared" si="6"/>
        <v>107.55333333333333</v>
      </c>
      <c r="P49" s="99"/>
      <c r="Q49" s="95"/>
    </row>
    <row r="50" spans="1:17" ht="11.25" customHeight="1">
      <c r="A50" s="100" t="s">
        <v>164</v>
      </c>
      <c r="B50" s="113"/>
      <c r="C50" s="113"/>
      <c r="D50" s="101"/>
      <c r="E50" s="102"/>
      <c r="F50" s="102"/>
      <c r="G50" s="102"/>
      <c r="H50" s="102"/>
      <c r="I50" s="102"/>
      <c r="J50" s="102"/>
      <c r="K50" s="102"/>
      <c r="L50" s="120">
        <f t="shared" si="4"/>
        <v>0</v>
      </c>
      <c r="M50" s="141">
        <f t="shared" si="5"/>
        <v>0</v>
      </c>
      <c r="N50" s="102">
        <v>0.5</v>
      </c>
      <c r="O50" s="141">
        <f t="shared" si="6"/>
        <v>0</v>
      </c>
      <c r="P50" s="99"/>
      <c r="Q50" s="95"/>
    </row>
    <row r="51" spans="1:17" ht="13.5" customHeight="1">
      <c r="A51" s="100" t="s">
        <v>165</v>
      </c>
      <c r="B51" s="113"/>
      <c r="C51" s="113">
        <v>150</v>
      </c>
      <c r="D51" s="101">
        <v>190</v>
      </c>
      <c r="E51" s="102">
        <v>183.3</v>
      </c>
      <c r="F51" s="102">
        <v>150</v>
      </c>
      <c r="G51" s="102">
        <v>198.5</v>
      </c>
      <c r="H51" s="102">
        <v>163.5</v>
      </c>
      <c r="I51" s="102">
        <v>190</v>
      </c>
      <c r="J51" s="102">
        <v>150</v>
      </c>
      <c r="K51" s="102">
        <v>150</v>
      </c>
      <c r="L51" s="120">
        <f t="shared" si="4"/>
        <v>1525.3</v>
      </c>
      <c r="M51" s="141">
        <f t="shared" si="5"/>
        <v>152.53</v>
      </c>
      <c r="N51" s="102">
        <v>150</v>
      </c>
      <c r="O51" s="141">
        <f t="shared" si="6"/>
        <v>101.68666666666665</v>
      </c>
      <c r="P51" s="99"/>
      <c r="Q51" s="95"/>
    </row>
    <row r="52" spans="1:17" ht="12.75" customHeight="1">
      <c r="A52" s="100" t="s">
        <v>166</v>
      </c>
      <c r="B52" s="113">
        <v>20</v>
      </c>
      <c r="C52" s="113"/>
      <c r="D52" s="101"/>
      <c r="E52" s="102">
        <v>20</v>
      </c>
      <c r="F52" s="102">
        <v>20</v>
      </c>
      <c r="G52" s="102"/>
      <c r="H52" s="102">
        <v>20</v>
      </c>
      <c r="I52" s="102"/>
      <c r="J52" s="102"/>
      <c r="K52" s="102">
        <v>22.5</v>
      </c>
      <c r="L52" s="120">
        <f t="shared" si="4"/>
        <v>102.5</v>
      </c>
      <c r="M52" s="141">
        <f t="shared" si="5"/>
        <v>10.25</v>
      </c>
      <c r="N52" s="102">
        <v>10</v>
      </c>
      <c r="O52" s="141">
        <f t="shared" si="6"/>
        <v>102.49999999999999</v>
      </c>
      <c r="P52" s="99"/>
      <c r="Q52" s="95"/>
    </row>
    <row r="53" spans="1:17" ht="13.5" customHeight="1">
      <c r="A53" s="100" t="s">
        <v>167</v>
      </c>
      <c r="B53" s="113">
        <v>150</v>
      </c>
      <c r="C53" s="113"/>
      <c r="D53" s="101"/>
      <c r="E53" s="102"/>
      <c r="F53" s="102">
        <v>200</v>
      </c>
      <c r="G53" s="102">
        <v>150</v>
      </c>
      <c r="H53" s="102"/>
      <c r="I53" s="102">
        <v>200</v>
      </c>
      <c r="J53" s="102"/>
      <c r="K53" s="102">
        <v>150</v>
      </c>
      <c r="L53" s="120">
        <f t="shared" si="4"/>
        <v>850</v>
      </c>
      <c r="M53" s="141">
        <f t="shared" si="5"/>
        <v>85</v>
      </c>
      <c r="N53" s="102">
        <v>80</v>
      </c>
      <c r="O53" s="141">
        <f t="shared" si="6"/>
        <v>106.25</v>
      </c>
      <c r="P53" s="99"/>
      <c r="Q53" s="95"/>
    </row>
    <row r="54" spans="1:17" ht="14.25" customHeight="1">
      <c r="A54" s="100" t="s">
        <v>168</v>
      </c>
      <c r="B54" s="113"/>
      <c r="C54" s="113">
        <v>58.8</v>
      </c>
      <c r="D54" s="101">
        <v>47.5</v>
      </c>
      <c r="E54" s="102">
        <v>83</v>
      </c>
      <c r="F54" s="102">
        <v>55.1</v>
      </c>
      <c r="G54" s="102"/>
      <c r="H54" s="102"/>
      <c r="I54" s="102">
        <v>90</v>
      </c>
      <c r="J54" s="102">
        <v>61.7</v>
      </c>
      <c r="K54" s="102">
        <v>52</v>
      </c>
      <c r="L54" s="120">
        <f t="shared" si="4"/>
        <v>448.09999999999997</v>
      </c>
      <c r="M54" s="141">
        <f t="shared" si="5"/>
        <v>44.809999999999995</v>
      </c>
      <c r="N54" s="102">
        <v>42</v>
      </c>
      <c r="O54" s="141">
        <f t="shared" si="6"/>
        <v>106.69047619047618</v>
      </c>
      <c r="P54" s="99"/>
      <c r="Q54" s="95"/>
    </row>
    <row r="55" spans="1:17" ht="12.75" customHeight="1">
      <c r="A55" s="100" t="s">
        <v>169</v>
      </c>
      <c r="B55" s="113">
        <v>50</v>
      </c>
      <c r="C55" s="113"/>
      <c r="D55" s="101"/>
      <c r="E55" s="102"/>
      <c r="F55" s="102"/>
      <c r="G55" s="102">
        <v>50</v>
      </c>
      <c r="H55" s="102"/>
      <c r="I55" s="102"/>
      <c r="J55" s="102"/>
      <c r="K55" s="102"/>
      <c r="L55" s="120">
        <f t="shared" si="4"/>
        <v>100</v>
      </c>
      <c r="M55" s="141">
        <f t="shared" si="5"/>
        <v>10</v>
      </c>
      <c r="N55" s="102">
        <v>10</v>
      </c>
      <c r="O55" s="141">
        <f t="shared" si="6"/>
        <v>100</v>
      </c>
      <c r="P55" s="99"/>
      <c r="Q55" s="95"/>
    </row>
    <row r="56" spans="1:17" ht="15.75" customHeight="1">
      <c r="A56" s="100" t="s">
        <v>170</v>
      </c>
      <c r="B56" s="113">
        <v>179</v>
      </c>
      <c r="C56" s="113">
        <v>281.2</v>
      </c>
      <c r="D56" s="101">
        <v>607.2</v>
      </c>
      <c r="E56" s="102">
        <v>300</v>
      </c>
      <c r="F56" s="102">
        <v>153.8</v>
      </c>
      <c r="G56" s="102">
        <v>334.5</v>
      </c>
      <c r="H56" s="102">
        <v>388.4</v>
      </c>
      <c r="I56" s="102">
        <v>291</v>
      </c>
      <c r="J56" s="102">
        <v>309.4</v>
      </c>
      <c r="K56" s="102">
        <v>205.5</v>
      </c>
      <c r="L56" s="120">
        <f t="shared" si="4"/>
        <v>3050</v>
      </c>
      <c r="M56" s="141">
        <f t="shared" si="5"/>
        <v>305</v>
      </c>
      <c r="N56" s="102">
        <v>320</v>
      </c>
      <c r="O56" s="141">
        <f t="shared" si="6"/>
        <v>95.3125</v>
      </c>
      <c r="P56" s="99"/>
      <c r="Q56" s="95"/>
    </row>
    <row r="57" spans="1:17" ht="14.25" customHeight="1">
      <c r="A57" s="100" t="s">
        <v>171</v>
      </c>
      <c r="B57" s="113">
        <v>35.7</v>
      </c>
      <c r="C57" s="113">
        <v>11.4</v>
      </c>
      <c r="D57" s="101">
        <v>25.35</v>
      </c>
      <c r="E57" s="102">
        <v>14.7</v>
      </c>
      <c r="F57" s="102">
        <v>14.6</v>
      </c>
      <c r="G57" s="102">
        <v>12.6</v>
      </c>
      <c r="H57" s="102">
        <v>13.3</v>
      </c>
      <c r="I57" s="102">
        <v>37.5</v>
      </c>
      <c r="J57" s="102">
        <v>17</v>
      </c>
      <c r="K57" s="102">
        <v>15.6</v>
      </c>
      <c r="L57" s="120">
        <f t="shared" si="4"/>
        <v>197.74999999999997</v>
      </c>
      <c r="M57" s="141">
        <f t="shared" si="5"/>
        <v>19.775</v>
      </c>
      <c r="N57" s="102">
        <v>18</v>
      </c>
      <c r="O57" s="141">
        <f t="shared" si="6"/>
        <v>109.8611111111111</v>
      </c>
      <c r="P57" s="99"/>
      <c r="Q57" s="95"/>
    </row>
    <row r="58" spans="1:17" ht="12.75" customHeight="1">
      <c r="A58" s="100" t="s">
        <v>172</v>
      </c>
      <c r="B58" s="113"/>
      <c r="C58" s="113">
        <v>121.3</v>
      </c>
      <c r="D58" s="101"/>
      <c r="E58" s="102">
        <v>108</v>
      </c>
      <c r="F58" s="102"/>
      <c r="G58" s="102"/>
      <c r="H58" s="102">
        <v>121.3</v>
      </c>
      <c r="I58" s="102"/>
      <c r="J58" s="102">
        <v>108</v>
      </c>
      <c r="K58" s="102"/>
      <c r="L58" s="120">
        <f t="shared" si="4"/>
        <v>458.6</v>
      </c>
      <c r="M58" s="141">
        <f t="shared" si="5"/>
        <v>45.86</v>
      </c>
      <c r="N58" s="102">
        <v>45</v>
      </c>
      <c r="O58" s="141">
        <f t="shared" si="6"/>
        <v>101.91111111111111</v>
      </c>
      <c r="P58" s="99"/>
      <c r="Q58" s="95"/>
    </row>
    <row r="59" spans="1:17" ht="13.5" customHeight="1">
      <c r="A59" s="100" t="s">
        <v>173</v>
      </c>
      <c r="B59" s="113"/>
      <c r="C59" s="113">
        <v>30</v>
      </c>
      <c r="D59" s="101"/>
      <c r="E59" s="102">
        <v>19</v>
      </c>
      <c r="F59" s="102">
        <v>14.5</v>
      </c>
      <c r="G59" s="102"/>
      <c r="H59" s="102">
        <v>23.3</v>
      </c>
      <c r="I59" s="102"/>
      <c r="J59" s="102">
        <v>22.7</v>
      </c>
      <c r="K59" s="102">
        <v>15.4</v>
      </c>
      <c r="L59" s="120">
        <f t="shared" si="4"/>
        <v>124.9</v>
      </c>
      <c r="M59" s="141">
        <f t="shared" si="5"/>
        <v>12.49</v>
      </c>
      <c r="N59" s="102">
        <v>12</v>
      </c>
      <c r="O59" s="141">
        <f t="shared" si="6"/>
        <v>104.08333333333333</v>
      </c>
      <c r="P59" s="99"/>
      <c r="Q59" s="95"/>
    </row>
    <row r="60" spans="1:17" ht="12.75" customHeight="1">
      <c r="A60" s="100" t="s">
        <v>174</v>
      </c>
      <c r="B60" s="113">
        <v>17.5</v>
      </c>
      <c r="C60" s="113"/>
      <c r="D60" s="101">
        <v>10</v>
      </c>
      <c r="E60" s="102"/>
      <c r="F60" s="102">
        <v>15</v>
      </c>
      <c r="G60" s="102"/>
      <c r="H60" s="102"/>
      <c r="I60" s="102">
        <v>15</v>
      </c>
      <c r="J60" s="102"/>
      <c r="K60" s="102">
        <v>15</v>
      </c>
      <c r="L60" s="120">
        <f t="shared" si="4"/>
        <v>72.5</v>
      </c>
      <c r="M60" s="141">
        <f t="shared" si="5"/>
        <v>7.25</v>
      </c>
      <c r="N60" s="102">
        <v>7</v>
      </c>
      <c r="O60" s="141">
        <f t="shared" si="6"/>
        <v>103.57142857142858</v>
      </c>
      <c r="P60" s="99"/>
      <c r="Q60" s="95"/>
    </row>
    <row r="61" spans="1:17" ht="12" customHeight="1">
      <c r="A61" s="100" t="s">
        <v>175</v>
      </c>
      <c r="B61" s="113">
        <v>5</v>
      </c>
      <c r="C61" s="113">
        <v>3.4</v>
      </c>
      <c r="D61" s="101">
        <v>7.3</v>
      </c>
      <c r="E61" s="102">
        <v>4</v>
      </c>
      <c r="F61" s="102">
        <v>75.5</v>
      </c>
      <c r="G61" s="102">
        <v>9.9</v>
      </c>
      <c r="H61" s="102">
        <v>3.4</v>
      </c>
      <c r="I61" s="102">
        <v>64</v>
      </c>
      <c r="J61" s="102">
        <v>14.5</v>
      </c>
      <c r="K61" s="102">
        <v>2.8</v>
      </c>
      <c r="L61" s="120">
        <f t="shared" si="4"/>
        <v>189.8</v>
      </c>
      <c r="M61" s="141">
        <f t="shared" si="5"/>
        <v>18.98</v>
      </c>
      <c r="N61" s="102">
        <v>20</v>
      </c>
      <c r="O61" s="141">
        <f t="shared" si="6"/>
        <v>94.9</v>
      </c>
      <c r="P61" s="99"/>
      <c r="Q61" s="95"/>
    </row>
    <row r="62" spans="1:17" ht="12.75" customHeight="1">
      <c r="A62" s="100" t="s">
        <v>176</v>
      </c>
      <c r="B62" s="113"/>
      <c r="C62" s="113">
        <v>67.7</v>
      </c>
      <c r="D62" s="101"/>
      <c r="E62" s="102"/>
      <c r="F62" s="102"/>
      <c r="G62" s="102"/>
      <c r="H62" s="102">
        <v>38.5</v>
      </c>
      <c r="I62" s="102"/>
      <c r="J62" s="102"/>
      <c r="K62" s="102"/>
      <c r="L62" s="120">
        <f t="shared" si="4"/>
        <v>106.2</v>
      </c>
      <c r="M62" s="141">
        <f t="shared" si="5"/>
        <v>10.620000000000001</v>
      </c>
      <c r="N62" s="102">
        <v>10</v>
      </c>
      <c r="O62" s="141">
        <f t="shared" si="6"/>
        <v>106.2</v>
      </c>
      <c r="P62" s="99"/>
      <c r="Q62" s="95"/>
    </row>
    <row r="63" spans="1:17" ht="14.25" customHeight="1">
      <c r="A63" s="100" t="s">
        <v>177</v>
      </c>
      <c r="B63" s="113">
        <v>6</v>
      </c>
      <c r="C63" s="113">
        <v>19</v>
      </c>
      <c r="D63" s="101">
        <v>6.9</v>
      </c>
      <c r="E63" s="102">
        <v>27</v>
      </c>
      <c r="F63" s="102">
        <v>12.3</v>
      </c>
      <c r="G63" s="102">
        <v>9.9</v>
      </c>
      <c r="H63" s="102">
        <v>16</v>
      </c>
      <c r="I63" s="102">
        <v>7.5</v>
      </c>
      <c r="J63" s="102">
        <v>13.9</v>
      </c>
      <c r="K63" s="102">
        <v>9</v>
      </c>
      <c r="L63" s="120">
        <f t="shared" si="4"/>
        <v>127.50000000000001</v>
      </c>
      <c r="M63" s="141">
        <f t="shared" si="5"/>
        <v>12.750000000000002</v>
      </c>
      <c r="N63" s="102">
        <v>12</v>
      </c>
      <c r="O63" s="141">
        <f t="shared" si="6"/>
        <v>106.25000000000003</v>
      </c>
      <c r="P63" s="99"/>
      <c r="Q63" s="95"/>
    </row>
    <row r="64" spans="1:17" ht="12" customHeight="1">
      <c r="A64" s="100" t="s">
        <v>178</v>
      </c>
      <c r="B64" s="113">
        <v>50</v>
      </c>
      <c r="C64" s="113"/>
      <c r="D64" s="101"/>
      <c r="E64" s="102"/>
      <c r="F64" s="102"/>
      <c r="G64" s="102">
        <v>42</v>
      </c>
      <c r="H64" s="102"/>
      <c r="I64" s="102">
        <v>37</v>
      </c>
      <c r="J64" s="102"/>
      <c r="K64" s="102"/>
      <c r="L64" s="120">
        <f t="shared" si="4"/>
        <v>129</v>
      </c>
      <c r="M64" s="141">
        <f t="shared" si="5"/>
        <v>12.9</v>
      </c>
      <c r="N64" s="102">
        <v>12</v>
      </c>
      <c r="O64" s="141">
        <f t="shared" si="6"/>
        <v>107.5</v>
      </c>
      <c r="P64" s="99"/>
      <c r="Q64" s="95"/>
    </row>
    <row r="65" spans="1:17" ht="14.25" customHeight="1">
      <c r="A65" s="100" t="s">
        <v>179</v>
      </c>
      <c r="B65" s="113">
        <v>37</v>
      </c>
      <c r="C65" s="113">
        <v>53.3</v>
      </c>
      <c r="D65" s="101">
        <v>48.75</v>
      </c>
      <c r="E65" s="102">
        <v>36.5</v>
      </c>
      <c r="F65" s="102">
        <v>24</v>
      </c>
      <c r="G65" s="102">
        <v>34.9</v>
      </c>
      <c r="H65" s="102">
        <v>33.6</v>
      </c>
      <c r="I65" s="102">
        <v>32</v>
      </c>
      <c r="J65" s="102">
        <v>40</v>
      </c>
      <c r="K65" s="102">
        <v>22</v>
      </c>
      <c r="L65" s="120">
        <f>K65+J65+I65+H65+G65+F65+E65+D65+C65+B65</f>
        <v>362.05</v>
      </c>
      <c r="M65" s="141">
        <f t="shared" si="5"/>
        <v>36.205</v>
      </c>
      <c r="N65" s="102">
        <v>40</v>
      </c>
      <c r="O65" s="141">
        <f t="shared" si="6"/>
        <v>90.51249999999999</v>
      </c>
      <c r="P65" s="99"/>
      <c r="Q65" s="95"/>
    </row>
    <row r="66" spans="1:17" ht="12" customHeight="1">
      <c r="A66" s="111" t="s">
        <v>180</v>
      </c>
      <c r="B66" s="113"/>
      <c r="C66" s="113"/>
      <c r="D66" s="101"/>
      <c r="E66" s="102"/>
      <c r="F66" s="102"/>
      <c r="G66" s="102"/>
      <c r="H66" s="102"/>
      <c r="I66" s="102"/>
      <c r="J66" s="102"/>
      <c r="K66" s="102"/>
      <c r="L66" s="120"/>
      <c r="M66" s="141">
        <f t="shared" si="5"/>
        <v>0</v>
      </c>
      <c r="N66" s="102"/>
      <c r="O66" s="142">
        <f>AVERAGE(O41:O65)</f>
        <v>98.3443338217338</v>
      </c>
      <c r="P66" s="99"/>
      <c r="Q66" s="95"/>
    </row>
    <row r="67" spans="1:17" ht="13.5" customHeight="1">
      <c r="A67" s="100" t="s">
        <v>181</v>
      </c>
      <c r="B67" s="113">
        <v>30</v>
      </c>
      <c r="C67" s="113"/>
      <c r="D67" s="101">
        <v>30</v>
      </c>
      <c r="E67" s="102"/>
      <c r="F67" s="102">
        <v>30</v>
      </c>
      <c r="G67" s="102"/>
      <c r="H67" s="102">
        <v>30</v>
      </c>
      <c r="I67" s="102"/>
      <c r="J67" s="102">
        <v>30</v>
      </c>
      <c r="K67" s="102"/>
      <c r="L67" s="120">
        <f aca="true" t="shared" si="7" ref="L67:L74">SUM(B67:K67)</f>
        <v>150</v>
      </c>
      <c r="M67" s="141">
        <f t="shared" si="5"/>
        <v>15</v>
      </c>
      <c r="N67" s="102">
        <v>15</v>
      </c>
      <c r="O67" s="141">
        <f t="shared" si="6"/>
        <v>100</v>
      </c>
      <c r="P67" s="99"/>
      <c r="Q67" s="95"/>
    </row>
    <row r="68" spans="1:17" ht="12.75" customHeight="1">
      <c r="A68" s="100" t="s">
        <v>182</v>
      </c>
      <c r="B68" s="113"/>
      <c r="C68" s="113"/>
      <c r="D68" s="101">
        <v>1.4</v>
      </c>
      <c r="E68" s="102"/>
      <c r="F68" s="102"/>
      <c r="G68" s="102"/>
      <c r="H68" s="102"/>
      <c r="I68" s="102"/>
      <c r="J68" s="102"/>
      <c r="K68" s="102"/>
      <c r="L68" s="120">
        <f t="shared" si="7"/>
        <v>1.4</v>
      </c>
      <c r="M68" s="141">
        <v>0.1</v>
      </c>
      <c r="N68" s="102">
        <v>0.2</v>
      </c>
      <c r="O68" s="141">
        <f t="shared" si="6"/>
        <v>50</v>
      </c>
      <c r="P68" s="99"/>
      <c r="Q68" s="95"/>
    </row>
    <row r="69" spans="1:17" ht="12" customHeight="1">
      <c r="A69" s="112" t="s">
        <v>183</v>
      </c>
      <c r="B69" s="139">
        <v>0.3</v>
      </c>
      <c r="C69" s="139">
        <v>0.3</v>
      </c>
      <c r="D69" s="140"/>
      <c r="E69" s="102"/>
      <c r="F69" s="102">
        <v>0.3</v>
      </c>
      <c r="G69" s="102">
        <v>0.3</v>
      </c>
      <c r="H69" s="102"/>
      <c r="I69" s="102"/>
      <c r="J69" s="102"/>
      <c r="K69" s="102">
        <v>0.3</v>
      </c>
      <c r="L69" s="120">
        <f t="shared" si="7"/>
        <v>1.5</v>
      </c>
      <c r="M69" s="141">
        <f t="shared" si="5"/>
        <v>0.15</v>
      </c>
      <c r="N69" s="102">
        <v>0.2</v>
      </c>
      <c r="O69" s="141">
        <f t="shared" si="6"/>
        <v>74.99999999999999</v>
      </c>
      <c r="P69" s="99"/>
      <c r="Q69" s="95"/>
    </row>
    <row r="70" spans="1:17" ht="12.75" customHeight="1">
      <c r="A70" s="112" t="s">
        <v>184</v>
      </c>
      <c r="B70" s="113"/>
      <c r="C70" s="113">
        <v>6</v>
      </c>
      <c r="D70" s="101"/>
      <c r="E70" s="102">
        <v>6</v>
      </c>
      <c r="F70" s="102"/>
      <c r="G70" s="102"/>
      <c r="H70" s="102">
        <v>6</v>
      </c>
      <c r="I70" s="102"/>
      <c r="J70" s="102">
        <v>6</v>
      </c>
      <c r="K70" s="102"/>
      <c r="L70" s="120">
        <f t="shared" si="7"/>
        <v>24</v>
      </c>
      <c r="M70" s="141">
        <f t="shared" si="5"/>
        <v>2.4</v>
      </c>
      <c r="N70" s="102">
        <v>2.4</v>
      </c>
      <c r="O70" s="141">
        <f t="shared" si="6"/>
        <v>100</v>
      </c>
      <c r="P70" s="99"/>
      <c r="Q70" s="95"/>
    </row>
    <row r="71" spans="1:17" ht="12.75" customHeight="1">
      <c r="A71" s="112" t="s">
        <v>185</v>
      </c>
      <c r="B71" s="113">
        <v>4</v>
      </c>
      <c r="C71" s="113"/>
      <c r="D71" s="101">
        <v>4</v>
      </c>
      <c r="E71" s="102"/>
      <c r="F71" s="102"/>
      <c r="G71" s="102"/>
      <c r="H71" s="102"/>
      <c r="I71" s="102">
        <v>4</v>
      </c>
      <c r="J71" s="102"/>
      <c r="K71" s="102"/>
      <c r="L71" s="120">
        <f t="shared" si="7"/>
        <v>12</v>
      </c>
      <c r="M71" s="141">
        <f t="shared" si="5"/>
        <v>1.2</v>
      </c>
      <c r="N71" s="102">
        <v>1.6</v>
      </c>
      <c r="O71" s="141">
        <f t="shared" si="6"/>
        <v>74.99999999999999</v>
      </c>
      <c r="P71" s="99"/>
      <c r="Q71" s="95"/>
    </row>
    <row r="72" spans="1:17" ht="12.75" customHeight="1">
      <c r="A72" s="112" t="s">
        <v>186</v>
      </c>
      <c r="B72" s="113">
        <v>4.5</v>
      </c>
      <c r="C72" s="113">
        <v>4.5</v>
      </c>
      <c r="D72" s="101">
        <v>4.5</v>
      </c>
      <c r="E72" s="102">
        <v>4.5</v>
      </c>
      <c r="F72" s="102">
        <v>4.5</v>
      </c>
      <c r="G72" s="102">
        <v>4.5</v>
      </c>
      <c r="H72" s="102">
        <v>4.5</v>
      </c>
      <c r="I72" s="102">
        <v>4.5</v>
      </c>
      <c r="J72" s="102">
        <v>4.5</v>
      </c>
      <c r="K72" s="102">
        <v>4.5</v>
      </c>
      <c r="L72" s="120">
        <f t="shared" si="7"/>
        <v>45</v>
      </c>
      <c r="M72" s="141">
        <f t="shared" si="5"/>
        <v>4.5</v>
      </c>
      <c r="N72" s="102">
        <v>4.5</v>
      </c>
      <c r="O72" s="141">
        <f t="shared" si="6"/>
        <v>100</v>
      </c>
      <c r="P72" s="99"/>
      <c r="Q72" s="95"/>
    </row>
    <row r="73" spans="1:17" ht="13.5" customHeight="1">
      <c r="A73" s="112" t="s">
        <v>187</v>
      </c>
      <c r="B73" s="113">
        <v>0.2</v>
      </c>
      <c r="C73" s="113">
        <v>0.33</v>
      </c>
      <c r="D73" s="101">
        <v>0.2</v>
      </c>
      <c r="E73" s="102">
        <v>0.09</v>
      </c>
      <c r="F73" s="102">
        <v>0.2</v>
      </c>
      <c r="G73" s="102">
        <v>0.2</v>
      </c>
      <c r="H73" s="102">
        <v>0.1</v>
      </c>
      <c r="I73" s="102">
        <v>0.3</v>
      </c>
      <c r="J73" s="102">
        <v>0.3</v>
      </c>
      <c r="K73" s="102"/>
      <c r="L73" s="120">
        <f t="shared" si="7"/>
        <v>1.9200000000000002</v>
      </c>
      <c r="M73" s="141">
        <f t="shared" si="5"/>
        <v>0.192</v>
      </c>
      <c r="N73" s="102">
        <v>0.2</v>
      </c>
      <c r="O73" s="141">
        <f t="shared" si="6"/>
        <v>96</v>
      </c>
      <c r="P73" s="99"/>
      <c r="Q73" s="95"/>
    </row>
    <row r="74" spans="1:17" ht="13.5" customHeight="1">
      <c r="A74" s="112" t="s">
        <v>188</v>
      </c>
      <c r="B74" s="113">
        <v>50</v>
      </c>
      <c r="C74" s="113">
        <v>50</v>
      </c>
      <c r="D74" s="101">
        <v>50</v>
      </c>
      <c r="E74" s="102">
        <v>50</v>
      </c>
      <c r="F74" s="102">
        <v>50</v>
      </c>
      <c r="G74" s="102">
        <v>50</v>
      </c>
      <c r="H74" s="102">
        <v>50</v>
      </c>
      <c r="I74" s="102">
        <v>50</v>
      </c>
      <c r="J74" s="102">
        <v>50</v>
      </c>
      <c r="K74" s="102">
        <v>50</v>
      </c>
      <c r="L74" s="120">
        <f t="shared" si="7"/>
        <v>500</v>
      </c>
      <c r="M74" s="141">
        <f t="shared" si="5"/>
        <v>50</v>
      </c>
      <c r="N74" s="102">
        <v>50</v>
      </c>
      <c r="O74" s="141">
        <f t="shared" si="6"/>
        <v>100</v>
      </c>
      <c r="P74" s="99"/>
      <c r="Q74" s="95"/>
    </row>
    <row r="75" spans="1:17" ht="14.25" customHeight="1">
      <c r="A75" s="111" t="s">
        <v>189</v>
      </c>
      <c r="B75" s="122"/>
      <c r="C75" s="122"/>
      <c r="D75" s="109"/>
      <c r="E75" s="116"/>
      <c r="F75" s="114"/>
      <c r="G75" s="114"/>
      <c r="H75" s="116"/>
      <c r="I75" s="116"/>
      <c r="J75" s="123"/>
      <c r="K75" s="114"/>
      <c r="L75" s="114"/>
      <c r="M75" s="115"/>
      <c r="N75" s="114"/>
      <c r="O75" s="124">
        <v>0.967</v>
      </c>
      <c r="P75" s="99"/>
      <c r="Q75" s="95"/>
    </row>
    <row r="76" spans="1:17" ht="19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5"/>
    </row>
    <row r="77" spans="1:16" ht="19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</sheetData>
  <sheetProtection/>
  <mergeCells count="2">
    <mergeCell ref="B1:L1"/>
    <mergeCell ref="B39:L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2023-10-23T13:47:27Z</cp:lastPrinted>
  <dcterms:created xsi:type="dcterms:W3CDTF">2013-04-17T07:15:29Z</dcterms:created>
  <dcterms:modified xsi:type="dcterms:W3CDTF">2023-11-10T12:42:24Z</dcterms:modified>
  <cp:category/>
  <cp:version/>
  <cp:contentType/>
  <cp:contentStatus/>
</cp:coreProperties>
</file>